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CFE11A1C-1263-43D9-AEA9-249D38DCEC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4" l="1"/>
  <c r="F12" i="3" l="1"/>
  <c r="F16" i="3"/>
  <c r="F20" i="3"/>
  <c r="F24" i="3"/>
  <c r="F11" i="3"/>
  <c r="F15" i="3"/>
  <c r="F19" i="3"/>
  <c r="F23" i="3"/>
  <c r="F27" i="3"/>
  <c r="F14" i="3"/>
  <c r="F18" i="3"/>
  <c r="F22" i="3"/>
  <c r="F26" i="3"/>
  <c r="F13" i="3"/>
  <c r="F17" i="3"/>
  <c r="F21" i="3"/>
  <c r="F25" i="3"/>
  <c r="G33" i="4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G50" i="4" l="1"/>
  <c r="F50" i="4"/>
  <c r="H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<sst xmlns="http://schemas.openxmlformats.org/spreadsheetml/2006/main" count="705" uniqueCount="129">
  <si>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</si>
  <si>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</si>
  <si>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</si>
  <si>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</si>
  <si>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</si>
  <si>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</si>
  <si>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</si>
  <si>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</si>
  <si>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</si>
  <si>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</si>
  <si>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</si>
  <si>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</si>
  <si>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</si>
  <si>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</si>
  <si>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</si>
  <si>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</si>
  <si>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</si>
  <si>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</si>
  <si>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</si>
  <si>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</si>
  <si>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</si>
  <si>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</si>
  <si>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</si>
  <si>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</si>
  <si>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</si>
  <si>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</si>
  <si>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</si>
  <si>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</si>
  <si>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</si>
  <si>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</si>
  <si>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</si>
  <si>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</si>
  <si>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</si>
  <si>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</si>
  <si>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</si>
  <si>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</si>
  <si>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</si>
  <si>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</si>
  <si>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</si>
  <si>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</si>
  <si>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</si>
  <si>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</si>
  <si>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</si>
  <si>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</si>
  <si>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</si>
  <si>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</si>
  <si>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</si>
  <si>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</si>
  <si>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</si>
  <si>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</si>
  <si>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</si>
  <si>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</si>
  <si>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</si>
  <si>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</si>
  <si>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</si>
  <si>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</si>
  <si>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</si>
  <si>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</si>
  <si>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</si>
  <si>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</si>
  <si>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</si>
  <si>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</si>
  <si>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</si>
  <si>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</si>
  <si>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</si>
  <si>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</si>
  <si>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</si>
  <si>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</si>
  <si>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</si>
  <si>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</si>
  <si>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</si>
  <si>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</si>
  <si>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</si>
  <si>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</si>
  <si>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</si>
  <si>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</si>
  <si>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</si>
  <si>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</si>
  <si>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</si>
  <si>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</si>
  <si>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</si>
  <si>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</si>
  <si>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</si>
  <si>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</si>
  <si>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</si>
  <si>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</si>
  <si>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</si>
  <si>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</si>
  <si>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</si>
  <si>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</si>
  <si>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</si>
  <si>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</si>
  <si>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</si>
  <si>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</si>
  <si>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</si>
  <si>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</si>
  <si>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</si>
  <si>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</si>
  <si>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</si>
  <si>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</si>
  <si>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</si>
  <si>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</si>
  <si>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</si>
  <si>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</si>
  <si>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</si>
  <si>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</si>
  <si>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</si>
  <si>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</si>
  <si>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</si>
  <si>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</si>
  <si>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</si>
  <si>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</si>
  <si>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</si>
  <si>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</si>
  <si>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</si>
  <si>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</si>
  <si>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</si>
  <si>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</si>
  <si>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</si>
  <si>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2º trimestre 2022</t>
  </si>
  <si>
    <t>2º trimestre 2023</t>
  </si>
  <si>
    <t>2º trimestre 2023/2º trimestre 2022</t>
  </si>
  <si>
    <t>Evolución 
2º trimestre 2023/2º trimestre 2022</t>
  </si>
  <si>
    <t>2º trimestre 2022
Con Imposición de medidas</t>
  </si>
  <si>
    <t>2º trimestre 2022
Sin Imposicion de Medidas</t>
  </si>
  <si>
    <t>2º trimestre 2023
Con Imposición de medidas</t>
  </si>
  <si>
    <t>2º trimestre 2023
Sin Imposicion de Medidas</t>
  </si>
  <si>
    <t>Evolución
2º trimestre 2023/2º trimestre 2022
Con Imposición de medidas</t>
  </si>
  <si>
    <t>Evolución
2º trimestre 2023/2º trimestre 2022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</si>
</sst>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6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2023</a:t>
          </a: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552451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568006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26" t="s">
        <v>1</v>
      </c>
      <c r="C16" s="26"/>
      <c r="D16" s="26"/>
      <c r="E16" s="26"/>
      <c r="F16" s="26"/>
    </row>
    <row r="17" spans="2:12" ht="14.25" x14ac:dyDescent="0.2">
      <c r="B17" s="1"/>
      <c r="C17" s="1"/>
      <c r="D17" s="1"/>
      <c r="E17" s="1"/>
      <c r="F17" s="1"/>
    </row>
    <row r="18" spans="2:12" ht="14.25" x14ac:dyDescent="0.2">
      <c r="B18" s="26" t="s">
        <v>103</v>
      </c>
      <c r="C18" s="26"/>
      <c r="D18" s="26"/>
      <c r="E18" s="26"/>
      <c r="F18" s="1"/>
    </row>
    <row r="19" spans="2:12" ht="14.25" x14ac:dyDescent="0.2">
      <c r="B19" s="26" t="s">
        <v>104</v>
      </c>
      <c r="C19" s="26"/>
      <c r="D19" s="26"/>
      <c r="E19" s="26"/>
      <c r="F19" s="1"/>
    </row>
    <row r="20" spans="2:12" ht="14.25" x14ac:dyDescent="0.2">
      <c r="B20" s="26" t="s">
        <v>105</v>
      </c>
      <c r="C20" s="26"/>
      <c r="D20" s="26"/>
      <c r="E20" s="26"/>
      <c r="F20" s="1"/>
    </row>
    <row r="21" spans="2:12" ht="14.25" x14ac:dyDescent="0.2">
      <c r="B21" s="26" t="s">
        <v>106</v>
      </c>
      <c r="C21" s="26"/>
      <c r="D21" s="26"/>
      <c r="E21" s="26"/>
      <c r="F21" s="1"/>
    </row>
    <row r="22" spans="2:12" ht="14.25" x14ac:dyDescent="0.2">
      <c r="B22" s="1" t="s">
        <v>107</v>
      </c>
      <c r="C22" s="1"/>
      <c r="D22" s="1"/>
      <c r="E22" s="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6"/>
      <c r="E24" s="16"/>
      <c r="F24" s="16"/>
      <c r="G24" s="16"/>
      <c r="H24" s="17"/>
      <c r="I24" s="17"/>
    </row>
    <row r="25" spans="2:12" ht="15" customHeight="1" x14ac:dyDescent="0.2">
      <c r="B25" s="26" t="s">
        <v>61</v>
      </c>
      <c r="C25" s="26"/>
      <c r="D25" s="26"/>
      <c r="E25" s="26"/>
      <c r="F25" s="26"/>
      <c r="G25" s="26"/>
      <c r="H25" s="26"/>
      <c r="I25" s="26"/>
    </row>
    <row r="26" spans="2:12" ht="14.25" x14ac:dyDescent="0.2">
      <c r="B26" s="26" t="s">
        <v>66</v>
      </c>
      <c r="C26" s="26"/>
      <c r="D26" s="26"/>
      <c r="E26" s="26"/>
      <c r="F26" s="26"/>
      <c r="G26" s="26"/>
      <c r="H26" s="26"/>
      <c r="I26" s="26"/>
    </row>
    <row r="27" spans="2:12" ht="14.25" x14ac:dyDescent="0.2">
      <c r="B27" s="26" t="s">
        <v>67</v>
      </c>
      <c r="C27" s="26"/>
      <c r="D27" s="26"/>
      <c r="E27" s="26"/>
      <c r="F27" s="26"/>
      <c r="G27" s="26"/>
      <c r="H27" s="26"/>
      <c r="I27" s="26"/>
    </row>
    <row r="28" spans="2:12" ht="14.25" x14ac:dyDescent="0.2">
      <c r="B28" s="26" t="s">
        <v>0</v>
      </c>
      <c r="C28" s="26"/>
      <c r="D28" s="26"/>
      <c r="E28" s="26"/>
      <c r="F28" s="26"/>
      <c r="G28" s="26"/>
      <c r="H28" s="26"/>
      <c r="I28" s="26"/>
    </row>
    <row r="29" spans="2:12" ht="14.25" x14ac:dyDescent="0.2">
      <c r="B29" s="26" t="s">
        <v>108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ht="14.25" x14ac:dyDescent="0.2">
      <c r="B30" s="26" t="s">
        <v>110</v>
      </c>
      <c r="C30" s="26"/>
      <c r="D30" s="26"/>
      <c r="E30" s="26"/>
      <c r="F30" s="1"/>
      <c r="G30" s="1"/>
      <c r="H30" s="1"/>
      <c r="I30" s="1"/>
      <c r="J30" s="1"/>
      <c r="K30" s="1"/>
      <c r="L30" s="1"/>
    </row>
    <row r="31" spans="2:12" ht="14.25" x14ac:dyDescent="0.2">
      <c r="B31" s="26" t="s">
        <v>111</v>
      </c>
      <c r="C31" s="26"/>
      <c r="D31" s="26"/>
      <c r="E31" s="26"/>
      <c r="F31" s="1"/>
      <c r="G31" s="1"/>
      <c r="H31" s="1"/>
      <c r="I31" s="1"/>
      <c r="J31" s="1"/>
      <c r="K31" s="1"/>
      <c r="L31" s="1"/>
    </row>
    <row r="32" spans="2:12" ht="14.25" x14ac:dyDescent="0.2">
      <c r="B32" s="26" t="s">
        <v>91</v>
      </c>
      <c r="C32" s="26"/>
      <c r="D32" s="26"/>
      <c r="E32" s="26"/>
      <c r="F32" s="26"/>
      <c r="G32" s="26"/>
      <c r="H32" s="26"/>
      <c r="I32" s="26"/>
    </row>
    <row r="33" spans="2:9" ht="14.25" x14ac:dyDescent="0.2">
      <c r="B33" s="26" t="s">
        <v>92</v>
      </c>
      <c r="C33" s="26"/>
      <c r="D33" s="26"/>
      <c r="E33" s="26"/>
      <c r="F33" s="26"/>
      <c r="G33" s="26"/>
      <c r="H33" s="26"/>
      <c r="I33" s="26"/>
    </row>
    <row r="34" spans="2:9" ht="14.25" x14ac:dyDescent="0.2">
      <c r="B34" s="26" t="s">
        <v>102</v>
      </c>
      <c r="C34" s="26"/>
      <c r="D34" s="26"/>
      <c r="E34" s="26"/>
      <c r="F34" s="26"/>
      <c r="G34" s="26"/>
      <c r="H34" s="26"/>
      <c r="I34" s="26"/>
    </row>
  </sheetData>
  <mergeCells count="19"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  <mergeCell ref="B34:I34"/>
    <mergeCell ref="B25:I25"/>
    <mergeCell ref="B27:I27"/>
    <mergeCell ref="B33:I33"/>
    <mergeCell ref="B29:L29"/>
    <mergeCell ref="B30:E30"/>
    <mergeCell ref="B31:E31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27" t="s">
        <v>119</v>
      </c>
      <c r="D9" s="28"/>
      <c r="E9" s="28"/>
      <c r="F9" s="28"/>
      <c r="G9" s="27" t="s">
        <v>120</v>
      </c>
      <c r="H9" s="28"/>
      <c r="I9" s="28"/>
      <c r="J9" s="28"/>
    </row>
    <row r="10" spans="2:10" ht="44.25" customHeight="1" thickBot="1" x14ac:dyDescent="0.25">
      <c r="C10" s="10" t="s">
        <v>68</v>
      </c>
      <c r="D10" s="10" t="s">
        <v>69</v>
      </c>
      <c r="E10" s="10" t="s">
        <v>70</v>
      </c>
      <c r="F10" s="10" t="s">
        <v>71</v>
      </c>
      <c r="G10" s="10" t="s">
        <v>68</v>
      </c>
      <c r="H10" s="10" t="s">
        <v>69</v>
      </c>
      <c r="I10" s="10" t="s">
        <v>70</v>
      </c>
      <c r="J10" s="10" t="s">
        <v>71</v>
      </c>
    </row>
    <row r="11" spans="2:10" ht="20.100000000000001" customHeight="1" thickBot="1" x14ac:dyDescent="0.25">
      <c r="B11" s="5" t="s">
        <v>2</v>
      </c>
      <c r="C11" s="11">
        <f>SUM(D11:E11)</f>
        <v>24</v>
      </c>
      <c r="D11" s="21">
        <v>22</v>
      </c>
      <c r="E11" s="21">
        <v>2</v>
      </c>
      <c r="F11" s="21">
        <v>16</v>
      </c>
      <c r="G11" s="11">
        <f>SUM(H11:I11)</f>
        <v>20</v>
      </c>
      <c r="H11" s="21">
        <v>19</v>
      </c>
      <c r="I11" s="21">
        <v>1</v>
      </c>
      <c r="J11" s="21">
        <v>17</v>
      </c>
    </row>
    <row r="12" spans="2:10" ht="20.100000000000001" customHeight="1" thickBot="1" x14ac:dyDescent="0.25">
      <c r="B12" s="6" t="s">
        <v>3</v>
      </c>
      <c r="C12" s="11">
        <f t="shared" ref="C12:C27" si="0">SUM(D12:E12)</f>
        <v>2</v>
      </c>
      <c r="D12" s="21">
        <v>2</v>
      </c>
      <c r="E12" s="21">
        <v>0</v>
      </c>
      <c r="F12" s="21">
        <v>2</v>
      </c>
      <c r="G12" s="11">
        <f t="shared" ref="G12:G27" si="1">SUM(H12:I12)</f>
        <v>3</v>
      </c>
      <c r="H12" s="21">
        <v>3</v>
      </c>
      <c r="I12" s="21">
        <v>0</v>
      </c>
      <c r="J12" s="21">
        <v>1</v>
      </c>
    </row>
    <row r="13" spans="2:10" ht="20.100000000000001" customHeight="1" thickBot="1" x14ac:dyDescent="0.25">
      <c r="B13" s="6" t="s">
        <v>4</v>
      </c>
      <c r="C13" s="11">
        <f t="shared" si="0"/>
        <v>1</v>
      </c>
      <c r="D13" s="21">
        <v>1</v>
      </c>
      <c r="E13" s="21">
        <v>0</v>
      </c>
      <c r="F13" s="21">
        <v>1</v>
      </c>
      <c r="G13" s="11">
        <f t="shared" si="1"/>
        <v>2</v>
      </c>
      <c r="H13" s="21">
        <v>2</v>
      </c>
      <c r="I13" s="21">
        <v>0</v>
      </c>
      <c r="J13" s="21">
        <v>2</v>
      </c>
    </row>
    <row r="14" spans="2:10" ht="20.100000000000001" customHeight="1" thickBot="1" x14ac:dyDescent="0.25">
      <c r="B14" s="6" t="s">
        <v>5</v>
      </c>
      <c r="C14" s="11">
        <f t="shared" si="0"/>
        <v>8</v>
      </c>
      <c r="D14" s="21">
        <v>8</v>
      </c>
      <c r="E14" s="21">
        <v>0</v>
      </c>
      <c r="F14" s="21">
        <v>8</v>
      </c>
      <c r="G14" s="11">
        <f t="shared" si="1"/>
        <v>0</v>
      </c>
      <c r="H14" s="21">
        <v>0</v>
      </c>
      <c r="I14" s="21">
        <v>0</v>
      </c>
      <c r="J14" s="21">
        <v>0</v>
      </c>
    </row>
    <row r="15" spans="2:10" ht="20.100000000000001" customHeight="1" thickBot="1" x14ac:dyDescent="0.25">
      <c r="B15" s="6" t="s">
        <v>6</v>
      </c>
      <c r="C15" s="11">
        <f t="shared" si="0"/>
        <v>11</v>
      </c>
      <c r="D15" s="21">
        <v>10</v>
      </c>
      <c r="E15" s="21">
        <v>1</v>
      </c>
      <c r="F15" s="21">
        <v>9</v>
      </c>
      <c r="G15" s="11">
        <f t="shared" si="1"/>
        <v>7</v>
      </c>
      <c r="H15" s="21">
        <v>7</v>
      </c>
      <c r="I15" s="21">
        <v>0</v>
      </c>
      <c r="J15" s="21">
        <v>5</v>
      </c>
    </row>
    <row r="16" spans="2:10" ht="20.100000000000001" customHeight="1" thickBot="1" x14ac:dyDescent="0.25">
      <c r="B16" s="6" t="s">
        <v>7</v>
      </c>
      <c r="C16" s="11">
        <f t="shared" si="0"/>
        <v>1</v>
      </c>
      <c r="D16" s="21">
        <v>1</v>
      </c>
      <c r="E16" s="21">
        <v>0</v>
      </c>
      <c r="F16" s="21">
        <v>1</v>
      </c>
      <c r="G16" s="11">
        <f t="shared" si="1"/>
        <v>1</v>
      </c>
      <c r="H16" s="21">
        <v>1</v>
      </c>
      <c r="I16" s="21">
        <v>0</v>
      </c>
      <c r="J16" s="21">
        <v>1</v>
      </c>
    </row>
    <row r="17" spans="2:10" ht="20.100000000000001" customHeight="1" thickBot="1" x14ac:dyDescent="0.25">
      <c r="B17" s="6" t="s">
        <v>8</v>
      </c>
      <c r="C17" s="11">
        <f t="shared" si="0"/>
        <v>6</v>
      </c>
      <c r="D17" s="21">
        <v>4</v>
      </c>
      <c r="E17" s="21">
        <v>2</v>
      </c>
      <c r="F17" s="21">
        <v>3</v>
      </c>
      <c r="G17" s="11">
        <f t="shared" si="1"/>
        <v>1</v>
      </c>
      <c r="H17" s="21">
        <v>1</v>
      </c>
      <c r="I17" s="21">
        <v>0</v>
      </c>
      <c r="J17" s="21">
        <v>0</v>
      </c>
    </row>
    <row r="18" spans="2:10" ht="20.100000000000001" customHeight="1" thickBot="1" x14ac:dyDescent="0.25">
      <c r="B18" s="6" t="s">
        <v>9</v>
      </c>
      <c r="C18" s="11">
        <f t="shared" si="0"/>
        <v>1</v>
      </c>
      <c r="D18" s="21">
        <v>1</v>
      </c>
      <c r="E18" s="21">
        <v>0</v>
      </c>
      <c r="F18" s="21">
        <v>0</v>
      </c>
      <c r="G18" s="11">
        <f t="shared" si="1"/>
        <v>1</v>
      </c>
      <c r="H18" s="21">
        <v>1</v>
      </c>
      <c r="I18" s="21">
        <v>0</v>
      </c>
      <c r="J18" s="21">
        <v>1</v>
      </c>
    </row>
    <row r="19" spans="2:10" ht="20.100000000000001" customHeight="1" thickBot="1" x14ac:dyDescent="0.25">
      <c r="B19" s="6" t="s">
        <v>10</v>
      </c>
      <c r="C19" s="11">
        <f t="shared" si="0"/>
        <v>9</v>
      </c>
      <c r="D19" s="21">
        <v>8</v>
      </c>
      <c r="E19" s="21">
        <v>1</v>
      </c>
      <c r="F19" s="21">
        <v>8</v>
      </c>
      <c r="G19" s="11">
        <f t="shared" si="1"/>
        <v>13</v>
      </c>
      <c r="H19" s="21">
        <v>11</v>
      </c>
      <c r="I19" s="21">
        <v>2</v>
      </c>
      <c r="J19" s="21">
        <v>9</v>
      </c>
    </row>
    <row r="20" spans="2:10" ht="20.100000000000001" customHeight="1" thickBot="1" x14ac:dyDescent="0.25">
      <c r="B20" s="6" t="s">
        <v>11</v>
      </c>
      <c r="C20" s="11">
        <f t="shared" si="0"/>
        <v>7</v>
      </c>
      <c r="D20" s="21">
        <v>6</v>
      </c>
      <c r="E20" s="21">
        <v>1</v>
      </c>
      <c r="F20" s="21">
        <v>4</v>
      </c>
      <c r="G20" s="11">
        <f t="shared" si="1"/>
        <v>17</v>
      </c>
      <c r="H20" s="21">
        <v>16</v>
      </c>
      <c r="I20" s="21">
        <v>1</v>
      </c>
      <c r="J20" s="21">
        <v>15</v>
      </c>
    </row>
    <row r="21" spans="2:10" ht="20.100000000000001" customHeight="1" thickBot="1" x14ac:dyDescent="0.25">
      <c r="B21" s="6" t="s">
        <v>12</v>
      </c>
      <c r="C21" s="11">
        <f t="shared" si="0"/>
        <v>2</v>
      </c>
      <c r="D21" s="21">
        <v>2</v>
      </c>
      <c r="E21" s="21">
        <v>0</v>
      </c>
      <c r="F21" s="21">
        <v>2</v>
      </c>
      <c r="G21" s="11">
        <f t="shared" si="1"/>
        <v>2</v>
      </c>
      <c r="H21" s="21">
        <v>2</v>
      </c>
      <c r="I21" s="21">
        <v>0</v>
      </c>
      <c r="J21" s="21">
        <v>2</v>
      </c>
    </row>
    <row r="22" spans="2:10" ht="20.100000000000001" customHeight="1" thickBot="1" x14ac:dyDescent="0.25">
      <c r="B22" s="6" t="s">
        <v>13</v>
      </c>
      <c r="C22" s="11">
        <f t="shared" si="0"/>
        <v>3</v>
      </c>
      <c r="D22" s="21">
        <v>1</v>
      </c>
      <c r="E22" s="21">
        <v>2</v>
      </c>
      <c r="F22" s="21">
        <v>0</v>
      </c>
      <c r="G22" s="11">
        <f t="shared" si="1"/>
        <v>3</v>
      </c>
      <c r="H22" s="21">
        <v>2</v>
      </c>
      <c r="I22" s="21">
        <v>1</v>
      </c>
      <c r="J22" s="21">
        <v>1</v>
      </c>
    </row>
    <row r="23" spans="2:10" ht="20.100000000000001" customHeight="1" thickBot="1" x14ac:dyDescent="0.25">
      <c r="B23" s="6" t="s">
        <v>14</v>
      </c>
      <c r="C23" s="11">
        <f t="shared" si="0"/>
        <v>3</v>
      </c>
      <c r="D23" s="21">
        <v>2</v>
      </c>
      <c r="E23" s="21">
        <v>1</v>
      </c>
      <c r="F23" s="21">
        <v>0</v>
      </c>
      <c r="G23" s="11">
        <f t="shared" si="1"/>
        <v>7</v>
      </c>
      <c r="H23" s="21">
        <v>5</v>
      </c>
      <c r="I23" s="21">
        <v>2</v>
      </c>
      <c r="J23" s="21">
        <v>4</v>
      </c>
    </row>
    <row r="24" spans="2:10" ht="20.100000000000001" customHeight="1" thickBot="1" x14ac:dyDescent="0.25">
      <c r="B24" s="6" t="s">
        <v>15</v>
      </c>
      <c r="C24" s="11">
        <f t="shared" si="0"/>
        <v>5</v>
      </c>
      <c r="D24" s="21">
        <v>5</v>
      </c>
      <c r="E24" s="21">
        <v>0</v>
      </c>
      <c r="F24" s="21">
        <v>5</v>
      </c>
      <c r="G24" s="11">
        <f t="shared" si="1"/>
        <v>1</v>
      </c>
      <c r="H24" s="21">
        <v>1</v>
      </c>
      <c r="I24" s="21">
        <v>0</v>
      </c>
      <c r="J24" s="21">
        <v>1</v>
      </c>
    </row>
    <row r="25" spans="2:10" ht="20.100000000000001" customHeight="1" thickBot="1" x14ac:dyDescent="0.25">
      <c r="B25" s="6" t="s">
        <v>16</v>
      </c>
      <c r="C25" s="11">
        <f t="shared" si="0"/>
        <v>4</v>
      </c>
      <c r="D25" s="21">
        <v>4</v>
      </c>
      <c r="E25" s="21">
        <v>0</v>
      </c>
      <c r="F25" s="21">
        <v>4</v>
      </c>
      <c r="G25" s="11">
        <f t="shared" si="1"/>
        <v>3</v>
      </c>
      <c r="H25" s="21">
        <v>3</v>
      </c>
      <c r="I25" s="21">
        <v>0</v>
      </c>
      <c r="J25" s="21">
        <v>3</v>
      </c>
    </row>
    <row r="26" spans="2:10" ht="20.100000000000001" customHeight="1" thickBot="1" x14ac:dyDescent="0.25">
      <c r="B26" s="7" t="s">
        <v>17</v>
      </c>
      <c r="C26" s="11">
        <f t="shared" si="0"/>
        <v>3</v>
      </c>
      <c r="D26" s="21">
        <v>3</v>
      </c>
      <c r="E26" s="21">
        <v>0</v>
      </c>
      <c r="F26" s="21">
        <v>2</v>
      </c>
      <c r="G26" s="11">
        <f t="shared" si="1"/>
        <v>5</v>
      </c>
      <c r="H26" s="21">
        <v>3</v>
      </c>
      <c r="I26" s="21">
        <v>2</v>
      </c>
      <c r="J26" s="21">
        <v>3</v>
      </c>
    </row>
    <row r="27" spans="2:10" ht="20.100000000000001" customHeight="1" thickBot="1" x14ac:dyDescent="0.25">
      <c r="B27" s="8" t="s">
        <v>18</v>
      </c>
      <c r="C27" s="11">
        <f t="shared" si="0"/>
        <v>1</v>
      </c>
      <c r="D27" s="21">
        <v>1</v>
      </c>
      <c r="E27" s="21">
        <v>0</v>
      </c>
      <c r="F27" s="21">
        <v>1</v>
      </c>
      <c r="G27" s="11">
        <f t="shared" si="1"/>
        <v>0</v>
      </c>
      <c r="H27" s="21">
        <v>0</v>
      </c>
      <c r="I27" s="21">
        <v>0</v>
      </c>
      <c r="J27" s="21">
        <v>0</v>
      </c>
    </row>
    <row r="28" spans="2:10" ht="20.100000000000001" customHeight="1" thickBot="1" x14ac:dyDescent="0.25">
      <c r="B28" s="9" t="s">
        <v>19</v>
      </c>
      <c r="C28" s="12">
        <f>SUM(C11:C27)</f>
        <v>91</v>
      </c>
      <c r="D28" s="12">
        <f t="shared" ref="D28:J28" si="2">SUM(D11:D27)</f>
        <v>81</v>
      </c>
      <c r="E28" s="12">
        <f t="shared" si="2"/>
        <v>10</v>
      </c>
      <c r="F28" s="12">
        <f t="shared" si="2"/>
        <v>66</v>
      </c>
      <c r="G28" s="12">
        <f t="shared" si="2"/>
        <v>86</v>
      </c>
      <c r="H28" s="12">
        <f t="shared" si="2"/>
        <v>77</v>
      </c>
      <c r="I28" s="12">
        <f t="shared" si="2"/>
        <v>9</v>
      </c>
      <c r="J28" s="12">
        <f t="shared" si="2"/>
        <v>65</v>
      </c>
    </row>
    <row r="29" spans="2:10" x14ac:dyDescent="0.2">
      <c r="C29" s="20"/>
      <c r="D29" s="20"/>
      <c r="E29" s="20"/>
      <c r="F29" s="20"/>
      <c r="G29" s="20"/>
      <c r="H29" s="20"/>
      <c r="I29" s="20"/>
      <c r="J29" s="20"/>
    </row>
    <row r="32" spans="2:10" ht="44.25" customHeight="1" thickBot="1" x14ac:dyDescent="0.25">
      <c r="C32" s="27" t="s">
        <v>122</v>
      </c>
      <c r="D32" s="28"/>
      <c r="E32" s="28"/>
      <c r="F32" s="28"/>
    </row>
    <row r="33" spans="2:6" ht="44.25" customHeight="1" thickBot="1" x14ac:dyDescent="0.25">
      <c r="C33" s="10" t="s">
        <v>72</v>
      </c>
      <c r="D33" s="10" t="s">
        <v>73</v>
      </c>
      <c r="E33" s="10" t="s">
        <v>74</v>
      </c>
      <c r="F33" s="10" t="s">
        <v>75</v>
      </c>
    </row>
    <row r="34" spans="2:6" ht="20.100000000000001" customHeight="1" thickBot="1" x14ac:dyDescent="0.25">
      <c r="B34" s="5" t="s">
        <v>2</v>
      </c>
      <c r="C34" s="14">
        <f>IF(C11=0,"-",IF(G11=0,"-",(G11-C11)/C11))</f>
        <v>-0.16666666666666666</v>
      </c>
      <c r="D34" s="14">
        <f>IF(D11=0,"-",IF(H11=0,"-",(H11-D11)/D11))</f>
        <v>-0.13636363636363635</v>
      </c>
      <c r="E34" s="14">
        <f>IF(E11=0,"-",IF(I11=0,"-",(I11-E11)/E11))</f>
        <v>-0.5</v>
      </c>
      <c r="F34" s="14">
        <f>IF(F11=0,"-",IF(J11=0,"-",(J11-F11)/F11))</f>
        <v>6.25E-2</v>
      </c>
    </row>
    <row r="35" spans="2:6" ht="20.100000000000001" customHeight="1" thickBot="1" x14ac:dyDescent="0.25">
      <c r="B35" s="6" t="s">
        <v>3</v>
      </c>
      <c r="C35" s="14">
        <f t="shared" ref="C35:F50" si="3">IF(C12=0,"-",IF(G12=0,"-",(G12-C12)/C12))</f>
        <v>0.5</v>
      </c>
      <c r="D35" s="14">
        <f t="shared" si="3"/>
        <v>0.5</v>
      </c>
      <c r="E35" s="14" t="str">
        <f t="shared" si="3"/>
        <v>-</v>
      </c>
      <c r="F35" s="14">
        <f t="shared" si="3"/>
        <v>-0.5</v>
      </c>
    </row>
    <row r="36" spans="2:6" ht="20.100000000000001" customHeight="1" thickBot="1" x14ac:dyDescent="0.25">
      <c r="B36" s="6" t="s">
        <v>4</v>
      </c>
      <c r="C36" s="14">
        <f t="shared" si="3"/>
        <v>1</v>
      </c>
      <c r="D36" s="14">
        <f t="shared" si="3"/>
        <v>1</v>
      </c>
      <c r="E36" s="14" t="str">
        <f t="shared" si="3"/>
        <v>-</v>
      </c>
      <c r="F36" s="14">
        <f t="shared" si="3"/>
        <v>1</v>
      </c>
    </row>
    <row r="37" spans="2:6" ht="20.100000000000001" customHeight="1" thickBot="1" x14ac:dyDescent="0.25">
      <c r="B37" s="6" t="s">
        <v>5</v>
      </c>
      <c r="C37" s="14" t="str">
        <f t="shared" si="3"/>
        <v>-</v>
      </c>
      <c r="D37" s="14" t="str">
        <f t="shared" si="3"/>
        <v>-</v>
      </c>
      <c r="E37" s="14" t="str">
        <f t="shared" si="3"/>
        <v>-</v>
      </c>
      <c r="F37" s="14" t="str">
        <f t="shared" si="3"/>
        <v>-</v>
      </c>
    </row>
    <row r="38" spans="2:6" ht="20.100000000000001" customHeight="1" thickBot="1" x14ac:dyDescent="0.25">
      <c r="B38" s="6" t="s">
        <v>6</v>
      </c>
      <c r="C38" s="14">
        <f t="shared" si="3"/>
        <v>-0.36363636363636365</v>
      </c>
      <c r="D38" s="14">
        <f t="shared" si="3"/>
        <v>-0.3</v>
      </c>
      <c r="E38" s="14" t="str">
        <f t="shared" si="3"/>
        <v>-</v>
      </c>
      <c r="F38" s="14">
        <f t="shared" si="3"/>
        <v>-0.44444444444444442</v>
      </c>
    </row>
    <row r="39" spans="2:6" ht="20.100000000000001" customHeight="1" thickBot="1" x14ac:dyDescent="0.25">
      <c r="B39" s="6" t="s">
        <v>7</v>
      </c>
      <c r="C39" s="14">
        <f t="shared" si="3"/>
        <v>0</v>
      </c>
      <c r="D39" s="14">
        <f t="shared" si="3"/>
        <v>0</v>
      </c>
      <c r="E39" s="14" t="str">
        <f t="shared" si="3"/>
        <v>-</v>
      </c>
      <c r="F39" s="14">
        <f t="shared" si="3"/>
        <v>0</v>
      </c>
    </row>
    <row r="40" spans="2:6" ht="20.100000000000001" customHeight="1" thickBot="1" x14ac:dyDescent="0.25">
      <c r="B40" s="6" t="s">
        <v>8</v>
      </c>
      <c r="C40" s="14">
        <f t="shared" si="3"/>
        <v>-0.83333333333333337</v>
      </c>
      <c r="D40" s="14">
        <f t="shared" si="3"/>
        <v>-0.75</v>
      </c>
      <c r="E40" s="14" t="str">
        <f t="shared" si="3"/>
        <v>-</v>
      </c>
      <c r="F40" s="14" t="str">
        <f t="shared" si="3"/>
        <v>-</v>
      </c>
    </row>
    <row r="41" spans="2:6" ht="20.100000000000001" customHeight="1" thickBot="1" x14ac:dyDescent="0.25">
      <c r="B41" s="6" t="s">
        <v>9</v>
      </c>
      <c r="C41" s="14">
        <f t="shared" si="3"/>
        <v>0</v>
      </c>
      <c r="D41" s="14">
        <f t="shared" si="3"/>
        <v>0</v>
      </c>
      <c r="E41" s="14" t="str">
        <f t="shared" si="3"/>
        <v>-</v>
      </c>
      <c r="F41" s="14" t="str">
        <f t="shared" si="3"/>
        <v>-</v>
      </c>
    </row>
    <row r="42" spans="2:6" ht="20.100000000000001" customHeight="1" thickBot="1" x14ac:dyDescent="0.25">
      <c r="B42" s="6" t="s">
        <v>10</v>
      </c>
      <c r="C42" s="14">
        <f t="shared" si="3"/>
        <v>0.44444444444444442</v>
      </c>
      <c r="D42" s="14">
        <f t="shared" si="3"/>
        <v>0.375</v>
      </c>
      <c r="E42" s="14">
        <f t="shared" si="3"/>
        <v>1</v>
      </c>
      <c r="F42" s="14">
        <f t="shared" si="3"/>
        <v>0.125</v>
      </c>
    </row>
    <row r="43" spans="2:6" ht="20.100000000000001" customHeight="1" thickBot="1" x14ac:dyDescent="0.25">
      <c r="B43" s="6" t="s">
        <v>11</v>
      </c>
      <c r="C43" s="14">
        <f t="shared" si="3"/>
        <v>1.4285714285714286</v>
      </c>
      <c r="D43" s="14">
        <f t="shared" si="3"/>
        <v>1.6666666666666667</v>
      </c>
      <c r="E43" s="14">
        <f t="shared" si="3"/>
        <v>0</v>
      </c>
      <c r="F43" s="14">
        <f t="shared" si="3"/>
        <v>2.75</v>
      </c>
    </row>
    <row r="44" spans="2:6" ht="20.100000000000001" customHeight="1" thickBot="1" x14ac:dyDescent="0.25">
      <c r="B44" s="6" t="s">
        <v>12</v>
      </c>
      <c r="C44" s="14">
        <f t="shared" si="3"/>
        <v>0</v>
      </c>
      <c r="D44" s="14">
        <f t="shared" si="3"/>
        <v>0</v>
      </c>
      <c r="E44" s="14" t="str">
        <f t="shared" si="3"/>
        <v>-</v>
      </c>
      <c r="F44" s="14">
        <f t="shared" si="3"/>
        <v>0</v>
      </c>
    </row>
    <row r="45" spans="2:6" ht="20.100000000000001" customHeight="1" thickBot="1" x14ac:dyDescent="0.25">
      <c r="B45" s="6" t="s">
        <v>13</v>
      </c>
      <c r="C45" s="14">
        <f t="shared" si="3"/>
        <v>0</v>
      </c>
      <c r="D45" s="14">
        <f t="shared" si="3"/>
        <v>1</v>
      </c>
      <c r="E45" s="14">
        <f t="shared" si="3"/>
        <v>-0.5</v>
      </c>
      <c r="F45" s="14" t="str">
        <f t="shared" si="3"/>
        <v>-</v>
      </c>
    </row>
    <row r="46" spans="2:6" ht="20.100000000000001" customHeight="1" thickBot="1" x14ac:dyDescent="0.25">
      <c r="B46" s="6" t="s">
        <v>14</v>
      </c>
      <c r="C46" s="14">
        <f t="shared" si="3"/>
        <v>1.3333333333333333</v>
      </c>
      <c r="D46" s="14">
        <f t="shared" si="3"/>
        <v>1.5</v>
      </c>
      <c r="E46" s="14">
        <f t="shared" si="3"/>
        <v>1</v>
      </c>
      <c r="F46" s="14" t="str">
        <f t="shared" si="3"/>
        <v>-</v>
      </c>
    </row>
    <row r="47" spans="2:6" ht="20.100000000000001" customHeight="1" thickBot="1" x14ac:dyDescent="0.25">
      <c r="B47" s="6" t="s">
        <v>15</v>
      </c>
      <c r="C47" s="14">
        <f t="shared" si="3"/>
        <v>-0.8</v>
      </c>
      <c r="D47" s="14">
        <f t="shared" si="3"/>
        <v>-0.8</v>
      </c>
      <c r="E47" s="14" t="str">
        <f t="shared" si="3"/>
        <v>-</v>
      </c>
      <c r="F47" s="14">
        <f t="shared" si="3"/>
        <v>-0.8</v>
      </c>
    </row>
    <row r="48" spans="2:6" ht="20.100000000000001" customHeight="1" thickBot="1" x14ac:dyDescent="0.25">
      <c r="B48" s="6" t="s">
        <v>16</v>
      </c>
      <c r="C48" s="14">
        <f t="shared" si="3"/>
        <v>-0.25</v>
      </c>
      <c r="D48" s="14">
        <f t="shared" si="3"/>
        <v>-0.25</v>
      </c>
      <c r="E48" s="14" t="str">
        <f t="shared" si="3"/>
        <v>-</v>
      </c>
      <c r="F48" s="14">
        <f t="shared" si="3"/>
        <v>-0.25</v>
      </c>
    </row>
    <row r="49" spans="2:6" ht="20.100000000000001" customHeight="1" thickBot="1" x14ac:dyDescent="0.25">
      <c r="B49" s="7" t="s">
        <v>17</v>
      </c>
      <c r="C49" s="14">
        <f t="shared" si="3"/>
        <v>0.66666666666666663</v>
      </c>
      <c r="D49" s="14">
        <f t="shared" si="3"/>
        <v>0</v>
      </c>
      <c r="E49" s="14" t="str">
        <f t="shared" si="3"/>
        <v>-</v>
      </c>
      <c r="F49" s="14">
        <f t="shared" si="3"/>
        <v>0.5</v>
      </c>
    </row>
    <row r="50" spans="2:6" ht="20.100000000000001" customHeight="1" thickBot="1" x14ac:dyDescent="0.25">
      <c r="B50" s="8" t="s">
        <v>18</v>
      </c>
      <c r="C50" s="14" t="str">
        <f t="shared" si="3"/>
        <v>-</v>
      </c>
      <c r="D50" s="14" t="str">
        <f t="shared" si="3"/>
        <v>-</v>
      </c>
      <c r="E50" s="14" t="str">
        <f t="shared" si="3"/>
        <v>-</v>
      </c>
      <c r="F50" s="14" t="str">
        <f t="shared" si="3"/>
        <v>-</v>
      </c>
    </row>
    <row r="51" spans="2:6" ht="20.100000000000001" customHeight="1" thickBot="1" x14ac:dyDescent="0.25">
      <c r="B51" s="9" t="s">
        <v>19</v>
      </c>
      <c r="C51" s="15">
        <f t="shared" ref="C51:F51" si="4">IF(C28=0,"-",IF(G28=0,"-",(G28-C28)/C28))</f>
        <v>-5.4945054945054944E-2</v>
      </c>
      <c r="D51" s="15">
        <f t="shared" si="4"/>
        <v>-4.9382716049382713E-2</v>
      </c>
      <c r="E51" s="15">
        <f t="shared" si="4"/>
        <v>-0.1</v>
      </c>
      <c r="F51" s="15">
        <f t="shared" si="4"/>
        <v>-1.5151515151515152E-2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27" t="s">
        <v>119</v>
      </c>
      <c r="D13" s="28"/>
      <c r="E13" s="28"/>
      <c r="F13" s="28"/>
      <c r="G13" s="28"/>
      <c r="H13" s="28"/>
      <c r="I13" s="28" t="s">
        <v>120</v>
      </c>
      <c r="J13" s="28"/>
      <c r="K13" s="28"/>
      <c r="L13" s="28"/>
      <c r="M13" s="28"/>
      <c r="N13" s="28"/>
      <c r="O13" s="28" t="s">
        <v>122</v>
      </c>
      <c r="P13" s="28"/>
      <c r="Q13" s="28"/>
      <c r="R13" s="28"/>
      <c r="S13" s="28"/>
      <c r="T13" s="28"/>
    </row>
    <row r="14" spans="2:20" ht="44.25" customHeight="1" thickBot="1" x14ac:dyDescent="0.25">
      <c r="C14" s="29" t="s">
        <v>80</v>
      </c>
      <c r="D14" s="40" t="s">
        <v>76</v>
      </c>
      <c r="E14" s="42"/>
      <c r="F14" s="29" t="s">
        <v>77</v>
      </c>
      <c r="G14" s="29" t="s">
        <v>78</v>
      </c>
      <c r="H14" s="29" t="s">
        <v>79</v>
      </c>
      <c r="I14" s="33" t="s">
        <v>80</v>
      </c>
      <c r="J14" s="40" t="s">
        <v>76</v>
      </c>
      <c r="K14" s="42"/>
      <c r="L14" s="29" t="s">
        <v>77</v>
      </c>
      <c r="M14" s="29" t="s">
        <v>78</v>
      </c>
      <c r="N14" s="29" t="s">
        <v>79</v>
      </c>
      <c r="O14" s="33" t="s">
        <v>80</v>
      </c>
      <c r="P14" s="40" t="s">
        <v>76</v>
      </c>
      <c r="Q14" s="42"/>
      <c r="R14" s="29" t="s">
        <v>77</v>
      </c>
      <c r="S14" s="29" t="s">
        <v>78</v>
      </c>
      <c r="T14" s="29" t="s">
        <v>79</v>
      </c>
    </row>
    <row r="15" spans="2:20" ht="44.25" customHeight="1" thickBot="1" x14ac:dyDescent="0.25">
      <c r="C15" s="43"/>
      <c r="D15" s="10" t="s">
        <v>81</v>
      </c>
      <c r="E15" s="10" t="s">
        <v>82</v>
      </c>
      <c r="F15" s="43"/>
      <c r="G15" s="43"/>
      <c r="H15" s="43"/>
      <c r="I15" s="52"/>
      <c r="J15" s="10" t="s">
        <v>81</v>
      </c>
      <c r="K15" s="10" t="s">
        <v>82</v>
      </c>
      <c r="L15" s="43"/>
      <c r="M15" s="43"/>
      <c r="N15" s="43"/>
      <c r="O15" s="52"/>
      <c r="P15" s="10" t="s">
        <v>81</v>
      </c>
      <c r="Q15" s="10" t="s">
        <v>82</v>
      </c>
      <c r="R15" s="43"/>
      <c r="S15" s="43"/>
      <c r="T15" s="43"/>
    </row>
    <row r="16" spans="2:20" ht="20.100000000000001" customHeight="1" thickBot="1" x14ac:dyDescent="0.25">
      <c r="B16" s="5" t="s">
        <v>2</v>
      </c>
      <c r="C16" s="11">
        <v>704</v>
      </c>
      <c r="D16" s="11">
        <v>255</v>
      </c>
      <c r="E16" s="11">
        <v>122</v>
      </c>
      <c r="F16" s="11">
        <v>327</v>
      </c>
      <c r="G16" s="11">
        <v>701</v>
      </c>
      <c r="H16" s="11">
        <v>3</v>
      </c>
      <c r="I16" s="11">
        <v>853</v>
      </c>
      <c r="J16" s="11">
        <v>310</v>
      </c>
      <c r="K16" s="11">
        <v>130</v>
      </c>
      <c r="L16" s="11">
        <v>413</v>
      </c>
      <c r="M16" s="11">
        <v>846</v>
      </c>
      <c r="N16" s="11">
        <v>7</v>
      </c>
      <c r="O16" s="14">
        <f t="shared" ref="O16:T31" si="0">IF(C16=0,"-",(I16-C16)/C16)</f>
        <v>0.21164772727272727</v>
      </c>
      <c r="P16" s="14">
        <f t="shared" si="0"/>
        <v>0.21568627450980393</v>
      </c>
      <c r="Q16" s="14">
        <f t="shared" si="0"/>
        <v>6.5573770491803282E-2</v>
      </c>
      <c r="R16" s="14">
        <f t="shared" si="0"/>
        <v>0.26299694189602446</v>
      </c>
      <c r="S16" s="14">
        <f t="shared" si="0"/>
        <v>0.20684736091298145</v>
      </c>
      <c r="T16" s="14">
        <f t="shared" si="0"/>
        <v>1.3333333333333333</v>
      </c>
    </row>
    <row r="17" spans="2:20" ht="20.100000000000001" customHeight="1" thickBot="1" x14ac:dyDescent="0.25">
      <c r="B17" s="6" t="s">
        <v>3</v>
      </c>
      <c r="C17" s="11">
        <v>163</v>
      </c>
      <c r="D17" s="11">
        <v>51</v>
      </c>
      <c r="E17" s="11">
        <v>17</v>
      </c>
      <c r="F17" s="11">
        <v>95</v>
      </c>
      <c r="G17" s="11">
        <v>163</v>
      </c>
      <c r="H17" s="11">
        <v>0</v>
      </c>
      <c r="I17" s="11">
        <v>211</v>
      </c>
      <c r="J17" s="11">
        <v>71</v>
      </c>
      <c r="K17" s="11">
        <v>59</v>
      </c>
      <c r="L17" s="11">
        <v>81</v>
      </c>
      <c r="M17" s="11">
        <v>211</v>
      </c>
      <c r="N17" s="11">
        <v>0</v>
      </c>
      <c r="O17" s="14">
        <f t="shared" si="0"/>
        <v>0.29447852760736198</v>
      </c>
      <c r="P17" s="14">
        <f t="shared" si="0"/>
        <v>0.39215686274509803</v>
      </c>
      <c r="Q17" s="14">
        <f t="shared" si="0"/>
        <v>2.4705882352941178</v>
      </c>
      <c r="R17" s="14">
        <f t="shared" si="0"/>
        <v>-0.14736842105263157</v>
      </c>
      <c r="S17" s="14">
        <f t="shared" si="0"/>
        <v>0.29447852760736198</v>
      </c>
      <c r="T17" s="14" t="str">
        <f t="shared" si="0"/>
        <v>-</v>
      </c>
    </row>
    <row r="18" spans="2:20" ht="20.100000000000001" customHeight="1" thickBot="1" x14ac:dyDescent="0.25">
      <c r="B18" s="6" t="s">
        <v>4</v>
      </c>
      <c r="C18" s="11">
        <v>105</v>
      </c>
      <c r="D18" s="11">
        <v>42</v>
      </c>
      <c r="E18" s="11">
        <v>14</v>
      </c>
      <c r="F18" s="11">
        <v>49</v>
      </c>
      <c r="G18" s="11">
        <v>105</v>
      </c>
      <c r="H18" s="11">
        <v>0</v>
      </c>
      <c r="I18" s="11">
        <v>93</v>
      </c>
      <c r="J18" s="11">
        <v>53</v>
      </c>
      <c r="K18" s="11">
        <v>4</v>
      </c>
      <c r="L18" s="11">
        <v>36</v>
      </c>
      <c r="M18" s="11">
        <v>93</v>
      </c>
      <c r="N18" s="11">
        <v>0</v>
      </c>
      <c r="O18" s="14">
        <f t="shared" si="0"/>
        <v>-0.11428571428571428</v>
      </c>
      <c r="P18" s="14">
        <f t="shared" si="0"/>
        <v>0.26190476190476192</v>
      </c>
      <c r="Q18" s="14">
        <f t="shared" si="0"/>
        <v>-0.7142857142857143</v>
      </c>
      <c r="R18" s="14">
        <f t="shared" si="0"/>
        <v>-0.26530612244897961</v>
      </c>
      <c r="S18" s="14">
        <f t="shared" si="0"/>
        <v>-0.11428571428571428</v>
      </c>
      <c r="T18" s="14" t="str">
        <f t="shared" si="0"/>
        <v>-</v>
      </c>
    </row>
    <row r="19" spans="2:20" ht="20.100000000000001" customHeight="1" thickBot="1" x14ac:dyDescent="0.25">
      <c r="B19" s="6" t="s">
        <v>5</v>
      </c>
      <c r="C19" s="11">
        <v>502</v>
      </c>
      <c r="D19" s="11">
        <v>133</v>
      </c>
      <c r="E19" s="11">
        <v>16</v>
      </c>
      <c r="F19" s="11">
        <v>353</v>
      </c>
      <c r="G19" s="11">
        <v>502</v>
      </c>
      <c r="H19" s="11">
        <v>0</v>
      </c>
      <c r="I19" s="11">
        <v>628</v>
      </c>
      <c r="J19" s="11">
        <v>179</v>
      </c>
      <c r="K19" s="11">
        <v>80</v>
      </c>
      <c r="L19" s="11">
        <v>369</v>
      </c>
      <c r="M19" s="11">
        <v>628</v>
      </c>
      <c r="N19" s="11">
        <v>0</v>
      </c>
      <c r="O19" s="14">
        <f t="shared" si="0"/>
        <v>0.25099601593625498</v>
      </c>
      <c r="P19" s="14">
        <f t="shared" si="0"/>
        <v>0.34586466165413532</v>
      </c>
      <c r="Q19" s="14">
        <f t="shared" si="0"/>
        <v>4</v>
      </c>
      <c r="R19" s="14">
        <f t="shared" si="0"/>
        <v>4.5325779036827198E-2</v>
      </c>
      <c r="S19" s="14">
        <f t="shared" si="0"/>
        <v>0.25099601593625498</v>
      </c>
      <c r="T19" s="14" t="str">
        <f t="shared" si="0"/>
        <v>-</v>
      </c>
    </row>
    <row r="20" spans="2:20" ht="20.100000000000001" customHeight="1" thickBot="1" x14ac:dyDescent="0.25">
      <c r="B20" s="6" t="s">
        <v>6</v>
      </c>
      <c r="C20" s="11">
        <v>216</v>
      </c>
      <c r="D20" s="11">
        <v>84</v>
      </c>
      <c r="E20" s="11">
        <v>41</v>
      </c>
      <c r="F20" s="11">
        <v>91</v>
      </c>
      <c r="G20" s="11">
        <v>216</v>
      </c>
      <c r="H20" s="11">
        <v>0</v>
      </c>
      <c r="I20" s="11">
        <v>321</v>
      </c>
      <c r="J20" s="11">
        <v>135</v>
      </c>
      <c r="K20" s="11">
        <v>61</v>
      </c>
      <c r="L20" s="11">
        <v>125</v>
      </c>
      <c r="M20" s="11">
        <v>320</v>
      </c>
      <c r="N20" s="11">
        <v>1</v>
      </c>
      <c r="O20" s="14">
        <f t="shared" si="0"/>
        <v>0.4861111111111111</v>
      </c>
      <c r="P20" s="14">
        <f t="shared" si="0"/>
        <v>0.6071428571428571</v>
      </c>
      <c r="Q20" s="14">
        <f t="shared" si="0"/>
        <v>0.48780487804878048</v>
      </c>
      <c r="R20" s="14">
        <f t="shared" si="0"/>
        <v>0.37362637362637363</v>
      </c>
      <c r="S20" s="14">
        <f t="shared" si="0"/>
        <v>0.48148148148148145</v>
      </c>
      <c r="T20" s="14" t="str">
        <f t="shared" si="0"/>
        <v>-</v>
      </c>
    </row>
    <row r="21" spans="2:20" ht="20.100000000000001" customHeight="1" thickBot="1" x14ac:dyDescent="0.25">
      <c r="B21" s="6" t="s">
        <v>7</v>
      </c>
      <c r="C21" s="11">
        <v>63</v>
      </c>
      <c r="D21" s="11">
        <v>28</v>
      </c>
      <c r="E21" s="11">
        <v>3</v>
      </c>
      <c r="F21" s="11">
        <v>32</v>
      </c>
      <c r="G21" s="11">
        <v>60</v>
      </c>
      <c r="H21" s="11">
        <v>3</v>
      </c>
      <c r="I21" s="11">
        <v>71</v>
      </c>
      <c r="J21" s="11">
        <v>25</v>
      </c>
      <c r="K21" s="11">
        <v>3</v>
      </c>
      <c r="L21" s="11">
        <v>43</v>
      </c>
      <c r="M21" s="11">
        <v>71</v>
      </c>
      <c r="N21" s="11">
        <v>0</v>
      </c>
      <c r="O21" s="14">
        <f t="shared" si="0"/>
        <v>0.12698412698412698</v>
      </c>
      <c r="P21" s="14">
        <f t="shared" si="0"/>
        <v>-0.10714285714285714</v>
      </c>
      <c r="Q21" s="14">
        <f t="shared" si="0"/>
        <v>0</v>
      </c>
      <c r="R21" s="14">
        <f t="shared" si="0"/>
        <v>0.34375</v>
      </c>
      <c r="S21" s="14">
        <f t="shared" si="0"/>
        <v>0.18333333333333332</v>
      </c>
      <c r="T21" s="14">
        <f t="shared" si="0"/>
        <v>-1</v>
      </c>
    </row>
    <row r="22" spans="2:20" ht="20.100000000000001" customHeight="1" thickBot="1" x14ac:dyDescent="0.25">
      <c r="B22" s="6" t="s">
        <v>8</v>
      </c>
      <c r="C22" s="11">
        <v>191</v>
      </c>
      <c r="D22" s="11">
        <v>72</v>
      </c>
      <c r="E22" s="11">
        <v>31</v>
      </c>
      <c r="F22" s="11">
        <v>88</v>
      </c>
      <c r="G22" s="11">
        <v>189</v>
      </c>
      <c r="H22" s="11">
        <v>0</v>
      </c>
      <c r="I22" s="11">
        <v>204</v>
      </c>
      <c r="J22" s="11">
        <v>89</v>
      </c>
      <c r="K22" s="11">
        <v>28</v>
      </c>
      <c r="L22" s="11">
        <v>87</v>
      </c>
      <c r="M22" s="11">
        <v>202</v>
      </c>
      <c r="N22" s="11">
        <v>2</v>
      </c>
      <c r="O22" s="14">
        <f t="shared" si="0"/>
        <v>6.8062827225130892E-2</v>
      </c>
      <c r="P22" s="14">
        <f t="shared" si="0"/>
        <v>0.2361111111111111</v>
      </c>
      <c r="Q22" s="14">
        <f t="shared" si="0"/>
        <v>-9.6774193548387094E-2</v>
      </c>
      <c r="R22" s="14">
        <f t="shared" si="0"/>
        <v>-1.1363636363636364E-2</v>
      </c>
      <c r="S22" s="14">
        <f t="shared" si="0"/>
        <v>6.8783068783068779E-2</v>
      </c>
      <c r="T22" s="14" t="str">
        <f t="shared" si="0"/>
        <v>-</v>
      </c>
    </row>
    <row r="23" spans="2:20" ht="20.100000000000001" customHeight="1" thickBot="1" x14ac:dyDescent="0.25">
      <c r="B23" s="6" t="s">
        <v>9</v>
      </c>
      <c r="C23" s="11">
        <v>137</v>
      </c>
      <c r="D23" s="11">
        <v>92</v>
      </c>
      <c r="E23" s="11">
        <v>5</v>
      </c>
      <c r="F23" s="11">
        <v>40</v>
      </c>
      <c r="G23" s="11">
        <v>137</v>
      </c>
      <c r="H23" s="11">
        <v>0</v>
      </c>
      <c r="I23" s="11">
        <v>147</v>
      </c>
      <c r="J23" s="11">
        <v>91</v>
      </c>
      <c r="K23" s="11">
        <v>9</v>
      </c>
      <c r="L23" s="11">
        <v>47</v>
      </c>
      <c r="M23" s="11">
        <v>144</v>
      </c>
      <c r="N23" s="11">
        <v>3</v>
      </c>
      <c r="O23" s="14">
        <f t="shared" si="0"/>
        <v>7.2992700729927001E-2</v>
      </c>
      <c r="P23" s="14">
        <f t="shared" si="0"/>
        <v>-1.0869565217391304E-2</v>
      </c>
      <c r="Q23" s="14">
        <f t="shared" si="0"/>
        <v>0.8</v>
      </c>
      <c r="R23" s="14">
        <f t="shared" si="0"/>
        <v>0.17499999999999999</v>
      </c>
      <c r="S23" s="14">
        <f t="shared" si="0"/>
        <v>5.1094890510948905E-2</v>
      </c>
      <c r="T23" s="14" t="str">
        <f t="shared" si="0"/>
        <v>-</v>
      </c>
    </row>
    <row r="24" spans="2:20" ht="20.100000000000001" customHeight="1" thickBot="1" x14ac:dyDescent="0.25">
      <c r="B24" s="6" t="s">
        <v>10</v>
      </c>
      <c r="C24" s="11">
        <v>472</v>
      </c>
      <c r="D24" s="11">
        <v>308</v>
      </c>
      <c r="E24" s="11">
        <v>22</v>
      </c>
      <c r="F24" s="11">
        <v>142</v>
      </c>
      <c r="G24" s="11">
        <v>461</v>
      </c>
      <c r="H24" s="11">
        <v>11</v>
      </c>
      <c r="I24" s="11">
        <v>464</v>
      </c>
      <c r="J24" s="11">
        <v>270</v>
      </c>
      <c r="K24" s="11">
        <v>31</v>
      </c>
      <c r="L24" s="11">
        <v>163</v>
      </c>
      <c r="M24" s="11">
        <v>461</v>
      </c>
      <c r="N24" s="11">
        <v>3</v>
      </c>
      <c r="O24" s="14">
        <f t="shared" si="0"/>
        <v>-1.6949152542372881E-2</v>
      </c>
      <c r="P24" s="14">
        <f t="shared" si="0"/>
        <v>-0.12337662337662338</v>
      </c>
      <c r="Q24" s="14">
        <f t="shared" si="0"/>
        <v>0.40909090909090912</v>
      </c>
      <c r="R24" s="14">
        <f t="shared" si="0"/>
        <v>0.14788732394366197</v>
      </c>
      <c r="S24" s="14">
        <f t="shared" si="0"/>
        <v>0</v>
      </c>
      <c r="T24" s="14">
        <f t="shared" si="0"/>
        <v>-0.72727272727272729</v>
      </c>
    </row>
    <row r="25" spans="2:20" ht="20.100000000000001" customHeight="1" thickBot="1" x14ac:dyDescent="0.25">
      <c r="B25" s="6" t="s">
        <v>11</v>
      </c>
      <c r="C25" s="11">
        <v>548</v>
      </c>
      <c r="D25" s="11">
        <v>225</v>
      </c>
      <c r="E25" s="11">
        <v>102</v>
      </c>
      <c r="F25" s="11">
        <v>221</v>
      </c>
      <c r="G25" s="11">
        <v>548</v>
      </c>
      <c r="H25" s="11">
        <v>0</v>
      </c>
      <c r="I25" s="11">
        <v>635</v>
      </c>
      <c r="J25" s="11">
        <v>236</v>
      </c>
      <c r="K25" s="11">
        <v>121</v>
      </c>
      <c r="L25" s="11">
        <v>278</v>
      </c>
      <c r="M25" s="11">
        <v>635</v>
      </c>
      <c r="N25" s="11">
        <v>0</v>
      </c>
      <c r="O25" s="14">
        <f t="shared" si="0"/>
        <v>0.15875912408759124</v>
      </c>
      <c r="P25" s="14">
        <f t="shared" si="0"/>
        <v>4.8888888888888891E-2</v>
      </c>
      <c r="Q25" s="14">
        <f t="shared" si="0"/>
        <v>0.18627450980392157</v>
      </c>
      <c r="R25" s="14">
        <f t="shared" si="0"/>
        <v>0.25791855203619912</v>
      </c>
      <c r="S25" s="14">
        <f t="shared" si="0"/>
        <v>0.15875912408759124</v>
      </c>
      <c r="T25" s="14" t="str">
        <f t="shared" si="0"/>
        <v>-</v>
      </c>
    </row>
    <row r="26" spans="2:20" ht="20.100000000000001" customHeight="1" thickBot="1" x14ac:dyDescent="0.25">
      <c r="B26" s="6" t="s">
        <v>12</v>
      </c>
      <c r="C26" s="11">
        <v>75</v>
      </c>
      <c r="D26" s="11">
        <v>46</v>
      </c>
      <c r="E26" s="11">
        <v>6</v>
      </c>
      <c r="F26" s="11">
        <v>23</v>
      </c>
      <c r="G26" s="11">
        <v>74</v>
      </c>
      <c r="H26" s="11">
        <v>1</v>
      </c>
      <c r="I26" s="11">
        <v>108</v>
      </c>
      <c r="J26" s="11">
        <v>56</v>
      </c>
      <c r="K26" s="11">
        <v>22</v>
      </c>
      <c r="L26" s="11">
        <v>30</v>
      </c>
      <c r="M26" s="11">
        <v>107</v>
      </c>
      <c r="N26" s="11">
        <v>1</v>
      </c>
      <c r="O26" s="14">
        <f t="shared" si="0"/>
        <v>0.44</v>
      </c>
      <c r="P26" s="14">
        <f t="shared" si="0"/>
        <v>0.21739130434782608</v>
      </c>
      <c r="Q26" s="14">
        <f t="shared" si="0"/>
        <v>2.6666666666666665</v>
      </c>
      <c r="R26" s="14">
        <f t="shared" si="0"/>
        <v>0.30434782608695654</v>
      </c>
      <c r="S26" s="14">
        <f t="shared" si="0"/>
        <v>0.44594594594594594</v>
      </c>
      <c r="T26" s="14">
        <f t="shared" si="0"/>
        <v>0</v>
      </c>
    </row>
    <row r="27" spans="2:20" ht="20.100000000000001" customHeight="1" thickBot="1" x14ac:dyDescent="0.25">
      <c r="B27" s="6" t="s">
        <v>13</v>
      </c>
      <c r="C27" s="11">
        <v>266</v>
      </c>
      <c r="D27" s="11">
        <v>126</v>
      </c>
      <c r="E27" s="11">
        <v>21</v>
      </c>
      <c r="F27" s="11">
        <v>119</v>
      </c>
      <c r="G27" s="11">
        <v>266</v>
      </c>
      <c r="H27" s="11">
        <v>0</v>
      </c>
      <c r="I27" s="11">
        <v>290</v>
      </c>
      <c r="J27" s="11">
        <v>147</v>
      </c>
      <c r="K27" s="11">
        <v>49</v>
      </c>
      <c r="L27" s="11">
        <v>94</v>
      </c>
      <c r="M27" s="11">
        <v>289</v>
      </c>
      <c r="N27" s="11">
        <v>1</v>
      </c>
      <c r="O27" s="14">
        <f t="shared" si="0"/>
        <v>9.0225563909774431E-2</v>
      </c>
      <c r="P27" s="14">
        <f t="shared" si="0"/>
        <v>0.16666666666666666</v>
      </c>
      <c r="Q27" s="14">
        <f t="shared" si="0"/>
        <v>1.3333333333333333</v>
      </c>
      <c r="R27" s="14">
        <f t="shared" si="0"/>
        <v>-0.21008403361344538</v>
      </c>
      <c r="S27" s="14">
        <f t="shared" si="0"/>
        <v>8.646616541353383E-2</v>
      </c>
      <c r="T27" s="14" t="str">
        <f t="shared" si="0"/>
        <v>-</v>
      </c>
    </row>
    <row r="28" spans="2:20" ht="20.100000000000001" customHeight="1" thickBot="1" x14ac:dyDescent="0.25">
      <c r="B28" s="6" t="s">
        <v>14</v>
      </c>
      <c r="C28" s="11">
        <v>322</v>
      </c>
      <c r="D28" s="11">
        <v>165</v>
      </c>
      <c r="E28" s="11">
        <v>39</v>
      </c>
      <c r="F28" s="11">
        <v>118</v>
      </c>
      <c r="G28" s="11">
        <v>313</v>
      </c>
      <c r="H28" s="11">
        <v>9</v>
      </c>
      <c r="I28" s="11">
        <v>348</v>
      </c>
      <c r="J28" s="11">
        <v>161</v>
      </c>
      <c r="K28" s="11">
        <v>35</v>
      </c>
      <c r="L28" s="11">
        <v>152</v>
      </c>
      <c r="M28" s="11">
        <v>344</v>
      </c>
      <c r="N28" s="11">
        <v>1</v>
      </c>
      <c r="O28" s="14">
        <f t="shared" si="0"/>
        <v>8.0745341614906832E-2</v>
      </c>
      <c r="P28" s="14">
        <f t="shared" si="0"/>
        <v>-2.4242424242424242E-2</v>
      </c>
      <c r="Q28" s="14">
        <f t="shared" si="0"/>
        <v>-0.10256410256410256</v>
      </c>
      <c r="R28" s="14">
        <f t="shared" si="0"/>
        <v>0.28813559322033899</v>
      </c>
      <c r="S28" s="14">
        <f t="shared" si="0"/>
        <v>9.9041533546325874E-2</v>
      </c>
      <c r="T28" s="14">
        <f t="shared" si="0"/>
        <v>-0.88888888888888884</v>
      </c>
    </row>
    <row r="29" spans="2:20" ht="20.100000000000001" customHeight="1" thickBot="1" x14ac:dyDescent="0.25">
      <c r="B29" s="6" t="s">
        <v>15</v>
      </c>
      <c r="C29" s="11">
        <v>241</v>
      </c>
      <c r="D29" s="11">
        <v>107</v>
      </c>
      <c r="E29" s="11">
        <v>33</v>
      </c>
      <c r="F29" s="11">
        <v>101</v>
      </c>
      <c r="G29" s="11">
        <v>238</v>
      </c>
      <c r="H29" s="11">
        <v>3</v>
      </c>
      <c r="I29" s="11">
        <v>232</v>
      </c>
      <c r="J29" s="11">
        <v>139</v>
      </c>
      <c r="K29" s="11">
        <v>26</v>
      </c>
      <c r="L29" s="11">
        <v>67</v>
      </c>
      <c r="M29" s="11">
        <v>232</v>
      </c>
      <c r="N29" s="11">
        <v>0</v>
      </c>
      <c r="O29" s="14">
        <f t="shared" si="0"/>
        <v>-3.7344398340248962E-2</v>
      </c>
      <c r="P29" s="14">
        <f t="shared" si="0"/>
        <v>0.29906542056074764</v>
      </c>
      <c r="Q29" s="14">
        <f t="shared" si="0"/>
        <v>-0.21212121212121213</v>
      </c>
      <c r="R29" s="14">
        <f t="shared" si="0"/>
        <v>-0.33663366336633666</v>
      </c>
      <c r="S29" s="14">
        <f t="shared" si="0"/>
        <v>-2.5210084033613446E-2</v>
      </c>
      <c r="T29" s="14">
        <f t="shared" si="0"/>
        <v>-1</v>
      </c>
    </row>
    <row r="30" spans="2:20" ht="20.100000000000001" customHeight="1" thickBot="1" x14ac:dyDescent="0.25">
      <c r="B30" s="6" t="s">
        <v>16</v>
      </c>
      <c r="C30" s="11">
        <v>79</v>
      </c>
      <c r="D30" s="11">
        <v>33</v>
      </c>
      <c r="E30" s="11">
        <v>22</v>
      </c>
      <c r="F30" s="11">
        <v>24</v>
      </c>
      <c r="G30" s="11">
        <v>78</v>
      </c>
      <c r="H30" s="11">
        <v>1</v>
      </c>
      <c r="I30" s="11">
        <v>99</v>
      </c>
      <c r="J30" s="11">
        <v>66</v>
      </c>
      <c r="K30" s="11">
        <v>9</v>
      </c>
      <c r="L30" s="11">
        <v>24</v>
      </c>
      <c r="M30" s="11">
        <v>99</v>
      </c>
      <c r="N30" s="11">
        <v>0</v>
      </c>
      <c r="O30" s="14">
        <f t="shared" si="0"/>
        <v>0.25316455696202533</v>
      </c>
      <c r="P30" s="14">
        <f t="shared" si="0"/>
        <v>1</v>
      </c>
      <c r="Q30" s="14">
        <f t="shared" si="0"/>
        <v>-0.59090909090909094</v>
      </c>
      <c r="R30" s="14">
        <f t="shared" si="0"/>
        <v>0</v>
      </c>
      <c r="S30" s="14">
        <f t="shared" si="0"/>
        <v>0.26923076923076922</v>
      </c>
      <c r="T30" s="14">
        <f t="shared" si="0"/>
        <v>-1</v>
      </c>
    </row>
    <row r="31" spans="2:20" ht="20.100000000000001" customHeight="1" thickBot="1" x14ac:dyDescent="0.25">
      <c r="B31" s="7" t="s">
        <v>17</v>
      </c>
      <c r="C31" s="11">
        <v>348</v>
      </c>
      <c r="D31" s="11">
        <v>127</v>
      </c>
      <c r="E31" s="11">
        <v>15</v>
      </c>
      <c r="F31" s="11">
        <v>206</v>
      </c>
      <c r="G31" s="11">
        <v>348</v>
      </c>
      <c r="H31" s="11">
        <v>0</v>
      </c>
      <c r="I31" s="11">
        <v>242</v>
      </c>
      <c r="J31" s="11">
        <v>109</v>
      </c>
      <c r="K31" s="11">
        <v>0</v>
      </c>
      <c r="L31" s="11">
        <v>133</v>
      </c>
      <c r="M31" s="11">
        <v>237</v>
      </c>
      <c r="N31" s="11">
        <v>5</v>
      </c>
      <c r="O31" s="14">
        <f t="shared" si="0"/>
        <v>-0.3045977011494253</v>
      </c>
      <c r="P31" s="14">
        <f t="shared" si="0"/>
        <v>-0.14173228346456693</v>
      </c>
      <c r="Q31" s="14">
        <f t="shared" si="0"/>
        <v>-1</v>
      </c>
      <c r="R31" s="14">
        <f t="shared" si="0"/>
        <v>-0.35436893203883496</v>
      </c>
      <c r="S31" s="14">
        <f t="shared" si="0"/>
        <v>-0.31896551724137934</v>
      </c>
      <c r="T31" s="14" t="str">
        <f t="shared" si="0"/>
        <v>-</v>
      </c>
    </row>
    <row r="32" spans="2:20" ht="20.100000000000001" customHeight="1" thickBot="1" x14ac:dyDescent="0.25">
      <c r="B32" s="8" t="s">
        <v>18</v>
      </c>
      <c r="C32" s="11">
        <v>61</v>
      </c>
      <c r="D32" s="11">
        <v>24</v>
      </c>
      <c r="E32" s="11">
        <v>7</v>
      </c>
      <c r="F32" s="11">
        <v>30</v>
      </c>
      <c r="G32" s="11">
        <v>61</v>
      </c>
      <c r="H32" s="11">
        <v>0</v>
      </c>
      <c r="I32" s="11">
        <v>52</v>
      </c>
      <c r="J32" s="11">
        <v>20</v>
      </c>
      <c r="K32" s="11">
        <v>8</v>
      </c>
      <c r="L32" s="11">
        <v>24</v>
      </c>
      <c r="M32" s="11">
        <v>52</v>
      </c>
      <c r="N32" s="11">
        <v>0</v>
      </c>
      <c r="O32" s="14">
        <f t="shared" ref="O32:T33" si="1">IF(C32=0,"-",(I32-C32)/C32)</f>
        <v>-0.14754098360655737</v>
      </c>
      <c r="P32" s="14">
        <f t="shared" si="1"/>
        <v>-0.16666666666666666</v>
      </c>
      <c r="Q32" s="14">
        <f t="shared" si="1"/>
        <v>0.14285714285714285</v>
      </c>
      <c r="R32" s="14">
        <f t="shared" si="1"/>
        <v>-0.2</v>
      </c>
      <c r="S32" s="14">
        <f t="shared" si="1"/>
        <v>-0.14754098360655737</v>
      </c>
      <c r="T32" s="14" t="str">
        <f t="shared" si="1"/>
        <v>-</v>
      </c>
    </row>
    <row r="33" spans="2:20" ht="20.100000000000001" customHeight="1" thickBot="1" x14ac:dyDescent="0.25">
      <c r="B33" s="9" t="s">
        <v>19</v>
      </c>
      <c r="C33" s="12">
        <f>SUM(C16:C32)</f>
        <v>4493</v>
      </c>
      <c r="D33" s="12">
        <f t="shared" ref="D33:N33" si="2">SUM(D16:D32)</f>
        <v>1918</v>
      </c>
      <c r="E33" s="12">
        <f t="shared" si="2"/>
        <v>516</v>
      </c>
      <c r="F33" s="12">
        <f t="shared" si="2"/>
        <v>2059</v>
      </c>
      <c r="G33" s="12">
        <f t="shared" si="2"/>
        <v>4460</v>
      </c>
      <c r="H33" s="12">
        <f t="shared" si="2"/>
        <v>31</v>
      </c>
      <c r="I33" s="12">
        <f t="shared" si="2"/>
        <v>4998</v>
      </c>
      <c r="J33" s="12">
        <f t="shared" si="2"/>
        <v>2157</v>
      </c>
      <c r="K33" s="12">
        <f t="shared" si="2"/>
        <v>675</v>
      </c>
      <c r="L33" s="12">
        <f t="shared" si="2"/>
        <v>2166</v>
      </c>
      <c r="M33" s="12">
        <f t="shared" si="2"/>
        <v>4971</v>
      </c>
      <c r="N33" s="12">
        <f t="shared" si="2"/>
        <v>24</v>
      </c>
      <c r="O33" s="15">
        <f t="shared" si="1"/>
        <v>0.1123970620965947</v>
      </c>
      <c r="P33" s="15">
        <f t="shared" si="1"/>
        <v>0.12460896767466111</v>
      </c>
      <c r="Q33" s="15">
        <f t="shared" si="1"/>
        <v>0.30813953488372092</v>
      </c>
      <c r="R33" s="15">
        <f t="shared" si="1"/>
        <v>5.1966974259349201E-2</v>
      </c>
      <c r="S33" s="15">
        <f t="shared" si="1"/>
        <v>0.11457399103139014</v>
      </c>
      <c r="T33" s="15">
        <f t="shared" si="1"/>
        <v>-0.22580645161290322</v>
      </c>
    </row>
    <row r="34" spans="2:20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</sheetData>
  <mergeCells count="18">
    <mergeCell ref="O14:O15"/>
    <mergeCell ref="N14:N15"/>
    <mergeCell ref="P14:Q14"/>
    <mergeCell ref="R14:R15"/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27" t="s">
        <v>119</v>
      </c>
      <c r="D14" s="28"/>
      <c r="E14" s="28"/>
      <c r="F14" s="27" t="s">
        <v>120</v>
      </c>
      <c r="G14" s="28"/>
      <c r="H14" s="28"/>
      <c r="I14" s="27" t="s">
        <v>122</v>
      </c>
      <c r="J14" s="28"/>
      <c r="K14" s="28"/>
    </row>
    <row r="15" spans="2:11" ht="44.25" customHeight="1" thickBot="1" x14ac:dyDescent="0.25">
      <c r="C15" s="10" t="s">
        <v>83</v>
      </c>
      <c r="D15" s="10" t="s">
        <v>84</v>
      </c>
      <c r="E15" s="10" t="s">
        <v>42</v>
      </c>
      <c r="F15" s="10" t="s">
        <v>83</v>
      </c>
      <c r="G15" s="10" t="s">
        <v>84</v>
      </c>
      <c r="H15" s="10" t="s">
        <v>42</v>
      </c>
      <c r="I15" s="10" t="s">
        <v>83</v>
      </c>
      <c r="J15" s="10" t="s">
        <v>84</v>
      </c>
      <c r="K15" s="10" t="s">
        <v>42</v>
      </c>
    </row>
    <row r="16" spans="2:11" ht="20.100000000000001" customHeight="1" thickBot="1" x14ac:dyDescent="0.25">
      <c r="B16" s="5" t="s">
        <v>2</v>
      </c>
      <c r="C16" s="11">
        <v>255</v>
      </c>
      <c r="D16" s="11">
        <v>210</v>
      </c>
      <c r="E16" s="11">
        <v>45</v>
      </c>
      <c r="F16" s="11">
        <v>310</v>
      </c>
      <c r="G16" s="11">
        <v>252</v>
      </c>
      <c r="H16" s="11">
        <v>58</v>
      </c>
      <c r="I16" s="14">
        <f>IF(C16=0,"-",(F16-C16)/C16)</f>
        <v>0.21568627450980393</v>
      </c>
      <c r="J16" s="14">
        <f>IF(D16=0,"-",(G16-D16)/D16)</f>
        <v>0.2</v>
      </c>
      <c r="K16" s="14">
        <f>IF(E16=0,"-",(H16-E16)/E16)</f>
        <v>0.28888888888888886</v>
      </c>
    </row>
    <row r="17" spans="2:11" ht="20.100000000000001" customHeight="1" thickBot="1" x14ac:dyDescent="0.25">
      <c r="B17" s="6" t="s">
        <v>3</v>
      </c>
      <c r="C17" s="11">
        <v>51</v>
      </c>
      <c r="D17" s="11">
        <v>44</v>
      </c>
      <c r="E17" s="11">
        <v>7</v>
      </c>
      <c r="F17" s="11">
        <v>71</v>
      </c>
      <c r="G17" s="11">
        <v>61</v>
      </c>
      <c r="H17" s="11">
        <v>10</v>
      </c>
      <c r="I17" s="14">
        <f t="shared" ref="I17:K33" si="0">IF(C17=0,"-",(F17-C17)/C17)</f>
        <v>0.39215686274509803</v>
      </c>
      <c r="J17" s="14">
        <f t="shared" si="0"/>
        <v>0.38636363636363635</v>
      </c>
      <c r="K17" s="14">
        <f t="shared" si="0"/>
        <v>0.42857142857142855</v>
      </c>
    </row>
    <row r="18" spans="2:11" ht="20.100000000000001" customHeight="1" thickBot="1" x14ac:dyDescent="0.25">
      <c r="B18" s="6" t="s">
        <v>4</v>
      </c>
      <c r="C18" s="11">
        <v>42</v>
      </c>
      <c r="D18" s="11">
        <v>35</v>
      </c>
      <c r="E18" s="11">
        <v>7</v>
      </c>
      <c r="F18" s="11">
        <v>53</v>
      </c>
      <c r="G18" s="11">
        <v>43</v>
      </c>
      <c r="H18" s="11">
        <v>10</v>
      </c>
      <c r="I18" s="14">
        <f t="shared" si="0"/>
        <v>0.26190476190476192</v>
      </c>
      <c r="J18" s="14">
        <f t="shared" si="0"/>
        <v>0.22857142857142856</v>
      </c>
      <c r="K18" s="14">
        <f t="shared" si="0"/>
        <v>0.42857142857142855</v>
      </c>
    </row>
    <row r="19" spans="2:11" ht="20.100000000000001" customHeight="1" thickBot="1" x14ac:dyDescent="0.25">
      <c r="B19" s="6" t="s">
        <v>5</v>
      </c>
      <c r="C19" s="11">
        <v>133</v>
      </c>
      <c r="D19" s="11">
        <v>117</v>
      </c>
      <c r="E19" s="11">
        <v>16</v>
      </c>
      <c r="F19" s="11">
        <v>179</v>
      </c>
      <c r="G19" s="11">
        <v>150</v>
      </c>
      <c r="H19" s="11">
        <v>29</v>
      </c>
      <c r="I19" s="14">
        <f t="shared" si="0"/>
        <v>0.34586466165413532</v>
      </c>
      <c r="J19" s="14">
        <f t="shared" si="0"/>
        <v>0.28205128205128205</v>
      </c>
      <c r="K19" s="14">
        <f t="shared" si="0"/>
        <v>0.8125</v>
      </c>
    </row>
    <row r="20" spans="2:11" ht="20.100000000000001" customHeight="1" thickBot="1" x14ac:dyDescent="0.25">
      <c r="B20" s="6" t="s">
        <v>6</v>
      </c>
      <c r="C20" s="11">
        <v>84</v>
      </c>
      <c r="D20" s="11">
        <v>70</v>
      </c>
      <c r="E20" s="11">
        <v>14</v>
      </c>
      <c r="F20" s="11">
        <v>135</v>
      </c>
      <c r="G20" s="11">
        <v>99</v>
      </c>
      <c r="H20" s="11">
        <v>36</v>
      </c>
      <c r="I20" s="14">
        <f t="shared" si="0"/>
        <v>0.6071428571428571</v>
      </c>
      <c r="J20" s="14">
        <f t="shared" si="0"/>
        <v>0.41428571428571431</v>
      </c>
      <c r="K20" s="14">
        <f t="shared" si="0"/>
        <v>1.5714285714285714</v>
      </c>
    </row>
    <row r="21" spans="2:11" ht="20.100000000000001" customHeight="1" thickBot="1" x14ac:dyDescent="0.25">
      <c r="B21" s="6" t="s">
        <v>7</v>
      </c>
      <c r="C21" s="11">
        <v>28</v>
      </c>
      <c r="D21" s="11">
        <v>20</v>
      </c>
      <c r="E21" s="11">
        <v>8</v>
      </c>
      <c r="F21" s="11">
        <v>25</v>
      </c>
      <c r="G21" s="11">
        <v>20</v>
      </c>
      <c r="H21" s="11">
        <v>5</v>
      </c>
      <c r="I21" s="14">
        <f t="shared" si="0"/>
        <v>-0.10714285714285714</v>
      </c>
      <c r="J21" s="14">
        <f t="shared" si="0"/>
        <v>0</v>
      </c>
      <c r="K21" s="14">
        <f t="shared" si="0"/>
        <v>-0.375</v>
      </c>
    </row>
    <row r="22" spans="2:11" ht="20.100000000000001" customHeight="1" thickBot="1" x14ac:dyDescent="0.25">
      <c r="B22" s="6" t="s">
        <v>8</v>
      </c>
      <c r="C22" s="11">
        <v>72</v>
      </c>
      <c r="D22" s="11">
        <v>62</v>
      </c>
      <c r="E22" s="11">
        <v>10</v>
      </c>
      <c r="F22" s="11">
        <v>89</v>
      </c>
      <c r="G22" s="11">
        <v>65</v>
      </c>
      <c r="H22" s="11">
        <v>24</v>
      </c>
      <c r="I22" s="14">
        <f t="shared" si="0"/>
        <v>0.2361111111111111</v>
      </c>
      <c r="J22" s="14">
        <f t="shared" si="0"/>
        <v>4.8387096774193547E-2</v>
      </c>
      <c r="K22" s="14">
        <f t="shared" si="0"/>
        <v>1.4</v>
      </c>
    </row>
    <row r="23" spans="2:11" ht="20.100000000000001" customHeight="1" thickBot="1" x14ac:dyDescent="0.25">
      <c r="B23" s="6" t="s">
        <v>9</v>
      </c>
      <c r="C23" s="11">
        <v>92</v>
      </c>
      <c r="D23" s="11">
        <v>73</v>
      </c>
      <c r="E23" s="11">
        <v>19</v>
      </c>
      <c r="F23" s="11">
        <v>91</v>
      </c>
      <c r="G23" s="11">
        <v>85</v>
      </c>
      <c r="H23" s="11">
        <v>6</v>
      </c>
      <c r="I23" s="14">
        <f t="shared" si="0"/>
        <v>-1.0869565217391304E-2</v>
      </c>
      <c r="J23" s="14">
        <f t="shared" si="0"/>
        <v>0.16438356164383561</v>
      </c>
      <c r="K23" s="14">
        <f t="shared" si="0"/>
        <v>-0.68421052631578949</v>
      </c>
    </row>
    <row r="24" spans="2:11" ht="20.100000000000001" customHeight="1" thickBot="1" x14ac:dyDescent="0.25">
      <c r="B24" s="6" t="s">
        <v>10</v>
      </c>
      <c r="C24" s="11">
        <v>308</v>
      </c>
      <c r="D24" s="11">
        <v>184</v>
      </c>
      <c r="E24" s="11">
        <v>124</v>
      </c>
      <c r="F24" s="11">
        <v>270</v>
      </c>
      <c r="G24" s="11">
        <v>165</v>
      </c>
      <c r="H24" s="11">
        <v>105</v>
      </c>
      <c r="I24" s="14">
        <f t="shared" si="0"/>
        <v>-0.12337662337662338</v>
      </c>
      <c r="J24" s="14">
        <f t="shared" si="0"/>
        <v>-0.10326086956521739</v>
      </c>
      <c r="K24" s="14">
        <f t="shared" si="0"/>
        <v>-0.15322580645161291</v>
      </c>
    </row>
    <row r="25" spans="2:11" ht="20.100000000000001" customHeight="1" thickBot="1" x14ac:dyDescent="0.25">
      <c r="B25" s="6" t="s">
        <v>11</v>
      </c>
      <c r="C25" s="11">
        <v>225</v>
      </c>
      <c r="D25" s="11">
        <v>196</v>
      </c>
      <c r="E25" s="11">
        <v>29</v>
      </c>
      <c r="F25" s="11">
        <v>236</v>
      </c>
      <c r="G25" s="11">
        <v>189</v>
      </c>
      <c r="H25" s="11">
        <v>47</v>
      </c>
      <c r="I25" s="14">
        <f t="shared" si="0"/>
        <v>4.8888888888888891E-2</v>
      </c>
      <c r="J25" s="14">
        <f t="shared" si="0"/>
        <v>-3.5714285714285712E-2</v>
      </c>
      <c r="K25" s="14">
        <f t="shared" si="0"/>
        <v>0.62068965517241381</v>
      </c>
    </row>
    <row r="26" spans="2:11" ht="20.100000000000001" customHeight="1" thickBot="1" x14ac:dyDescent="0.25">
      <c r="B26" s="6" t="s">
        <v>12</v>
      </c>
      <c r="C26" s="11">
        <v>46</v>
      </c>
      <c r="D26" s="11">
        <v>39</v>
      </c>
      <c r="E26" s="11">
        <v>7</v>
      </c>
      <c r="F26" s="11">
        <v>56</v>
      </c>
      <c r="G26" s="11">
        <v>48</v>
      </c>
      <c r="H26" s="11">
        <v>8</v>
      </c>
      <c r="I26" s="14">
        <f t="shared" si="0"/>
        <v>0.21739130434782608</v>
      </c>
      <c r="J26" s="14">
        <f t="shared" si="0"/>
        <v>0.23076923076923078</v>
      </c>
      <c r="K26" s="14">
        <f t="shared" si="0"/>
        <v>0.14285714285714285</v>
      </c>
    </row>
    <row r="27" spans="2:11" ht="20.100000000000001" customHeight="1" thickBot="1" x14ac:dyDescent="0.25">
      <c r="B27" s="6" t="s">
        <v>13</v>
      </c>
      <c r="C27" s="11">
        <v>126</v>
      </c>
      <c r="D27" s="11">
        <v>82</v>
      </c>
      <c r="E27" s="11">
        <v>44</v>
      </c>
      <c r="F27" s="11">
        <v>147</v>
      </c>
      <c r="G27" s="11">
        <v>88</v>
      </c>
      <c r="H27" s="11">
        <v>59</v>
      </c>
      <c r="I27" s="14">
        <f t="shared" si="0"/>
        <v>0.16666666666666666</v>
      </c>
      <c r="J27" s="14">
        <f t="shared" si="0"/>
        <v>7.3170731707317069E-2</v>
      </c>
      <c r="K27" s="14">
        <f t="shared" si="0"/>
        <v>0.34090909090909088</v>
      </c>
    </row>
    <row r="28" spans="2:11" ht="20.100000000000001" customHeight="1" thickBot="1" x14ac:dyDescent="0.25">
      <c r="B28" s="6" t="s">
        <v>14</v>
      </c>
      <c r="C28" s="11">
        <v>165</v>
      </c>
      <c r="D28" s="11">
        <v>112</v>
      </c>
      <c r="E28" s="11">
        <v>53</v>
      </c>
      <c r="F28" s="11">
        <v>161</v>
      </c>
      <c r="G28" s="11">
        <v>103</v>
      </c>
      <c r="H28" s="11">
        <v>58</v>
      </c>
      <c r="I28" s="14">
        <f t="shared" si="0"/>
        <v>-2.4242424242424242E-2</v>
      </c>
      <c r="J28" s="14">
        <f t="shared" si="0"/>
        <v>-8.0357142857142863E-2</v>
      </c>
      <c r="K28" s="14">
        <f t="shared" si="0"/>
        <v>9.4339622641509441E-2</v>
      </c>
    </row>
    <row r="29" spans="2:11" ht="20.100000000000001" customHeight="1" thickBot="1" x14ac:dyDescent="0.25">
      <c r="B29" s="6" t="s">
        <v>15</v>
      </c>
      <c r="C29" s="11">
        <v>107</v>
      </c>
      <c r="D29" s="11">
        <v>105</v>
      </c>
      <c r="E29" s="11">
        <v>2</v>
      </c>
      <c r="F29" s="11">
        <v>139</v>
      </c>
      <c r="G29" s="11">
        <v>129</v>
      </c>
      <c r="H29" s="11">
        <v>10</v>
      </c>
      <c r="I29" s="14">
        <f t="shared" si="0"/>
        <v>0.29906542056074764</v>
      </c>
      <c r="J29" s="14">
        <f t="shared" si="0"/>
        <v>0.22857142857142856</v>
      </c>
      <c r="K29" s="14">
        <f t="shared" si="0"/>
        <v>4</v>
      </c>
    </row>
    <row r="30" spans="2:11" ht="20.100000000000001" customHeight="1" thickBot="1" x14ac:dyDescent="0.25">
      <c r="B30" s="6" t="s">
        <v>16</v>
      </c>
      <c r="C30" s="11">
        <v>33</v>
      </c>
      <c r="D30" s="11">
        <v>30</v>
      </c>
      <c r="E30" s="11">
        <v>3</v>
      </c>
      <c r="F30" s="11">
        <v>66</v>
      </c>
      <c r="G30" s="11">
        <v>59</v>
      </c>
      <c r="H30" s="11">
        <v>7</v>
      </c>
      <c r="I30" s="14">
        <f t="shared" si="0"/>
        <v>1</v>
      </c>
      <c r="J30" s="14">
        <f t="shared" si="0"/>
        <v>0.96666666666666667</v>
      </c>
      <c r="K30" s="14">
        <f t="shared" si="0"/>
        <v>1.3333333333333333</v>
      </c>
    </row>
    <row r="31" spans="2:11" ht="20.100000000000001" customHeight="1" thickBot="1" x14ac:dyDescent="0.25">
      <c r="B31" s="7" t="s">
        <v>17</v>
      </c>
      <c r="C31" s="11">
        <v>127</v>
      </c>
      <c r="D31" s="11">
        <v>81</v>
      </c>
      <c r="E31" s="11">
        <v>46</v>
      </c>
      <c r="F31" s="11">
        <v>109</v>
      </c>
      <c r="G31" s="11">
        <v>58</v>
      </c>
      <c r="H31" s="11">
        <v>51</v>
      </c>
      <c r="I31" s="14">
        <f t="shared" si="0"/>
        <v>-0.14173228346456693</v>
      </c>
      <c r="J31" s="14">
        <f t="shared" si="0"/>
        <v>-0.2839506172839506</v>
      </c>
      <c r="K31" s="14">
        <f t="shared" si="0"/>
        <v>0.10869565217391304</v>
      </c>
    </row>
    <row r="32" spans="2:11" ht="20.100000000000001" customHeight="1" thickBot="1" x14ac:dyDescent="0.25">
      <c r="B32" s="8" t="s">
        <v>18</v>
      </c>
      <c r="C32" s="11">
        <v>24</v>
      </c>
      <c r="D32" s="11">
        <v>19</v>
      </c>
      <c r="E32" s="11">
        <v>5</v>
      </c>
      <c r="F32" s="11">
        <v>20</v>
      </c>
      <c r="G32" s="11">
        <v>17</v>
      </c>
      <c r="H32" s="11">
        <v>3</v>
      </c>
      <c r="I32" s="14">
        <f t="shared" si="0"/>
        <v>-0.16666666666666666</v>
      </c>
      <c r="J32" s="14">
        <f t="shared" si="0"/>
        <v>-0.10526315789473684</v>
      </c>
      <c r="K32" s="14">
        <f t="shared" si="0"/>
        <v>-0.4</v>
      </c>
    </row>
    <row r="33" spans="2:11" ht="20.100000000000001" customHeight="1" thickBot="1" x14ac:dyDescent="0.25">
      <c r="B33" s="9" t="s">
        <v>19</v>
      </c>
      <c r="C33" s="12">
        <f>SUM(C16:C32)</f>
        <v>1918</v>
      </c>
      <c r="D33" s="12">
        <f t="shared" ref="D33:H33" si="1">SUM(D16:D32)</f>
        <v>1479</v>
      </c>
      <c r="E33" s="12">
        <f t="shared" si="1"/>
        <v>439</v>
      </c>
      <c r="F33" s="12">
        <f t="shared" si="1"/>
        <v>2157</v>
      </c>
      <c r="G33" s="12">
        <f t="shared" si="1"/>
        <v>1631</v>
      </c>
      <c r="H33" s="12">
        <f t="shared" si="1"/>
        <v>526</v>
      </c>
      <c r="I33" s="15">
        <f t="shared" si="0"/>
        <v>0.12460896767466111</v>
      </c>
      <c r="J33" s="15">
        <f t="shared" si="0"/>
        <v>0.10277214334009466</v>
      </c>
      <c r="K33" s="15">
        <f t="shared" si="0"/>
        <v>0.19817767653758542</v>
      </c>
    </row>
    <row r="34" spans="2:11" x14ac:dyDescent="0.2">
      <c r="C34" s="20"/>
      <c r="D34" s="20"/>
      <c r="E34" s="20"/>
      <c r="F34" s="20"/>
      <c r="G34" s="20"/>
      <c r="H34" s="20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1" t="s">
        <v>119</v>
      </c>
      <c r="D9" s="51"/>
      <c r="E9" s="51"/>
      <c r="F9" s="51"/>
      <c r="G9" s="51"/>
      <c r="H9" s="28" t="s">
        <v>120</v>
      </c>
      <c r="I9" s="28"/>
      <c r="J9" s="28"/>
      <c r="K9" s="28"/>
      <c r="L9" s="28"/>
      <c r="M9" s="28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34</v>
      </c>
      <c r="D11" s="23">
        <v>19</v>
      </c>
      <c r="E11" s="23">
        <v>8</v>
      </c>
      <c r="F11" s="23">
        <v>5</v>
      </c>
      <c r="G11" s="23">
        <v>2</v>
      </c>
      <c r="H11" s="23">
        <v>27</v>
      </c>
      <c r="I11" s="23">
        <v>22</v>
      </c>
      <c r="J11" s="23">
        <v>4</v>
      </c>
      <c r="K11" s="23">
        <v>0</v>
      </c>
      <c r="L11" s="23">
        <v>1</v>
      </c>
      <c r="M11" s="14">
        <f>IF(C11=0,"-",IF(H11=0,"-",(H11-C11)/C11))</f>
        <v>-0.20588235294117646</v>
      </c>
      <c r="N11" s="14">
        <f t="shared" ref="N11:Q28" si="0">IF(D11=0,"-",IF(I11=0,"-",(I11-D11)/D11))</f>
        <v>0.15789473684210525</v>
      </c>
      <c r="O11" s="14">
        <f t="shared" si="0"/>
        <v>-0.5</v>
      </c>
      <c r="P11" s="14" t="str">
        <f t="shared" si="0"/>
        <v>-</v>
      </c>
      <c r="Q11" s="14">
        <f t="shared" si="0"/>
        <v>-0.5</v>
      </c>
    </row>
    <row r="12" spans="2:17" ht="20.100000000000001" customHeight="1" thickBot="1" x14ac:dyDescent="0.25">
      <c r="B12" s="6" t="s">
        <v>3</v>
      </c>
      <c r="C12" s="23">
        <v>5</v>
      </c>
      <c r="D12" s="23">
        <v>2</v>
      </c>
      <c r="E12" s="23">
        <v>1</v>
      </c>
      <c r="F12" s="23">
        <v>1</v>
      </c>
      <c r="G12" s="23">
        <v>1</v>
      </c>
      <c r="H12" s="23">
        <v>4</v>
      </c>
      <c r="I12" s="23">
        <v>3</v>
      </c>
      <c r="J12" s="23">
        <v>1</v>
      </c>
      <c r="K12" s="23">
        <v>0</v>
      </c>
      <c r="L12" s="23">
        <v>0</v>
      </c>
      <c r="M12" s="14">
        <f t="shared" ref="M12:M28" si="1">IF(C12=0,"-",IF(H12=0,"-",(H12-C12)/C12))</f>
        <v>-0.2</v>
      </c>
      <c r="N12" s="14">
        <f t="shared" si="0"/>
        <v>0.5</v>
      </c>
      <c r="O12" s="14">
        <f t="shared" si="0"/>
        <v>0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6</v>
      </c>
      <c r="D13" s="23">
        <v>4</v>
      </c>
      <c r="E13" s="23">
        <v>1</v>
      </c>
      <c r="F13" s="23">
        <v>1</v>
      </c>
      <c r="G13" s="23">
        <v>0</v>
      </c>
      <c r="H13" s="23">
        <v>3</v>
      </c>
      <c r="I13" s="23">
        <v>3</v>
      </c>
      <c r="J13" s="23">
        <v>0</v>
      </c>
      <c r="K13" s="23">
        <v>0</v>
      </c>
      <c r="L13" s="23">
        <v>0</v>
      </c>
      <c r="M13" s="14">
        <f t="shared" si="1"/>
        <v>-0.5</v>
      </c>
      <c r="N13" s="14">
        <f t="shared" si="0"/>
        <v>-0.25</v>
      </c>
      <c r="O13" s="14" t="str">
        <f t="shared" si="0"/>
        <v>-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1</v>
      </c>
      <c r="L14" s="23">
        <v>0</v>
      </c>
      <c r="M14" s="14" t="str">
        <f t="shared" si="1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2</v>
      </c>
      <c r="D15" s="23">
        <v>1</v>
      </c>
      <c r="E15" s="23">
        <v>0</v>
      </c>
      <c r="F15" s="23">
        <v>0</v>
      </c>
      <c r="G15" s="23">
        <v>1</v>
      </c>
      <c r="H15" s="23">
        <v>4</v>
      </c>
      <c r="I15" s="23">
        <v>4</v>
      </c>
      <c r="J15" s="23">
        <v>0</v>
      </c>
      <c r="K15" s="23">
        <v>0</v>
      </c>
      <c r="L15" s="23">
        <v>0</v>
      </c>
      <c r="M15" s="14">
        <f t="shared" si="1"/>
        <v>1</v>
      </c>
      <c r="N15" s="14">
        <f t="shared" si="0"/>
        <v>3</v>
      </c>
      <c r="O15" s="14" t="str">
        <f t="shared" si="0"/>
        <v>-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3</v>
      </c>
      <c r="D17" s="23">
        <v>2</v>
      </c>
      <c r="E17" s="23">
        <v>1</v>
      </c>
      <c r="F17" s="23">
        <v>0</v>
      </c>
      <c r="G17" s="23">
        <v>0</v>
      </c>
      <c r="H17" s="23">
        <v>1</v>
      </c>
      <c r="I17" s="23">
        <v>1</v>
      </c>
      <c r="J17" s="23">
        <v>0</v>
      </c>
      <c r="K17" s="23">
        <v>0</v>
      </c>
      <c r="L17" s="23">
        <v>0</v>
      </c>
      <c r="M17" s="14">
        <f t="shared" si="1"/>
        <v>-0.66666666666666663</v>
      </c>
      <c r="N17" s="14">
        <f t="shared" si="0"/>
        <v>-0.5</v>
      </c>
      <c r="O17" s="14" t="str">
        <f t="shared" si="0"/>
        <v>-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5</v>
      </c>
      <c r="D18" s="23">
        <v>2</v>
      </c>
      <c r="E18" s="23">
        <v>2</v>
      </c>
      <c r="F18" s="23">
        <v>1</v>
      </c>
      <c r="G18" s="23">
        <v>0</v>
      </c>
      <c r="H18" s="23">
        <v>2</v>
      </c>
      <c r="I18" s="23">
        <v>2</v>
      </c>
      <c r="J18" s="23">
        <v>0</v>
      </c>
      <c r="K18" s="23">
        <v>0</v>
      </c>
      <c r="L18" s="23">
        <v>0</v>
      </c>
      <c r="M18" s="14">
        <f t="shared" si="1"/>
        <v>-0.6</v>
      </c>
      <c r="N18" s="14">
        <f t="shared" si="0"/>
        <v>0</v>
      </c>
      <c r="O18" s="14" t="str">
        <f t="shared" si="0"/>
        <v>-</v>
      </c>
      <c r="P18" s="14" t="str">
        <f t="shared" si="0"/>
        <v>-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45</v>
      </c>
      <c r="D19" s="23">
        <v>20</v>
      </c>
      <c r="E19" s="23">
        <v>14</v>
      </c>
      <c r="F19" s="23">
        <v>7</v>
      </c>
      <c r="G19" s="23">
        <v>4</v>
      </c>
      <c r="H19" s="23">
        <v>25</v>
      </c>
      <c r="I19" s="23">
        <v>11</v>
      </c>
      <c r="J19" s="23">
        <v>6</v>
      </c>
      <c r="K19" s="23">
        <v>5</v>
      </c>
      <c r="L19" s="23">
        <v>3</v>
      </c>
      <c r="M19" s="14">
        <f t="shared" si="1"/>
        <v>-0.44444444444444442</v>
      </c>
      <c r="N19" s="14">
        <f t="shared" si="0"/>
        <v>-0.45</v>
      </c>
      <c r="O19" s="14">
        <f t="shared" si="0"/>
        <v>-0.5714285714285714</v>
      </c>
      <c r="P19" s="14">
        <f t="shared" si="0"/>
        <v>-0.2857142857142857</v>
      </c>
      <c r="Q19" s="14">
        <f t="shared" si="0"/>
        <v>-0.25</v>
      </c>
    </row>
    <row r="20" spans="2:17" ht="20.100000000000001" customHeight="1" thickBot="1" x14ac:dyDescent="0.25">
      <c r="B20" s="6" t="s">
        <v>11</v>
      </c>
      <c r="C20" s="23">
        <v>18</v>
      </c>
      <c r="D20" s="23">
        <v>11</v>
      </c>
      <c r="E20" s="23">
        <v>5</v>
      </c>
      <c r="F20" s="23">
        <v>2</v>
      </c>
      <c r="G20" s="23">
        <v>0</v>
      </c>
      <c r="H20" s="23">
        <v>11</v>
      </c>
      <c r="I20" s="23">
        <v>4</v>
      </c>
      <c r="J20" s="23">
        <v>5</v>
      </c>
      <c r="K20" s="23">
        <v>2</v>
      </c>
      <c r="L20" s="23">
        <v>0</v>
      </c>
      <c r="M20" s="14">
        <f t="shared" si="1"/>
        <v>-0.3888888888888889</v>
      </c>
      <c r="N20" s="14">
        <f t="shared" si="0"/>
        <v>-0.63636363636363635</v>
      </c>
      <c r="O20" s="14">
        <f t="shared" si="0"/>
        <v>0</v>
      </c>
      <c r="P20" s="14">
        <f t="shared" si="0"/>
        <v>0</v>
      </c>
      <c r="Q20" s="14" t="str">
        <f t="shared" si="0"/>
        <v>-</v>
      </c>
    </row>
    <row r="21" spans="2:17" ht="20.100000000000001" customHeight="1" thickBot="1" x14ac:dyDescent="0.25">
      <c r="B21" s="6" t="s">
        <v>12</v>
      </c>
      <c r="C21" s="23">
        <v>2</v>
      </c>
      <c r="D21" s="23">
        <v>2</v>
      </c>
      <c r="E21" s="23">
        <v>0</v>
      </c>
      <c r="F21" s="23">
        <v>0</v>
      </c>
      <c r="G21" s="23">
        <v>0</v>
      </c>
      <c r="H21" s="23">
        <v>3</v>
      </c>
      <c r="I21" s="23">
        <v>2</v>
      </c>
      <c r="J21" s="23">
        <v>0</v>
      </c>
      <c r="K21" s="23">
        <v>0</v>
      </c>
      <c r="L21" s="23">
        <v>1</v>
      </c>
      <c r="M21" s="14">
        <f t="shared" si="1"/>
        <v>0.5</v>
      </c>
      <c r="N21" s="14">
        <f t="shared" si="0"/>
        <v>0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4</v>
      </c>
      <c r="D22" s="23">
        <v>3</v>
      </c>
      <c r="E22" s="23">
        <v>0</v>
      </c>
      <c r="F22" s="23">
        <v>1</v>
      </c>
      <c r="G22" s="23">
        <v>0</v>
      </c>
      <c r="H22" s="23">
        <v>6</v>
      </c>
      <c r="I22" s="23">
        <v>5</v>
      </c>
      <c r="J22" s="23">
        <v>0</v>
      </c>
      <c r="K22" s="23">
        <v>1</v>
      </c>
      <c r="L22" s="23">
        <v>0</v>
      </c>
      <c r="M22" s="14">
        <f t="shared" si="1"/>
        <v>0.5</v>
      </c>
      <c r="N22" s="14">
        <f t="shared" si="0"/>
        <v>0.66666666666666663</v>
      </c>
      <c r="O22" s="14" t="str">
        <f t="shared" si="0"/>
        <v>-</v>
      </c>
      <c r="P22" s="14">
        <f t="shared" si="0"/>
        <v>0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20</v>
      </c>
      <c r="D23" s="23">
        <v>9</v>
      </c>
      <c r="E23" s="23">
        <v>5</v>
      </c>
      <c r="F23" s="23">
        <v>3</v>
      </c>
      <c r="G23" s="23">
        <v>3</v>
      </c>
      <c r="H23" s="23">
        <v>19</v>
      </c>
      <c r="I23" s="23">
        <v>10</v>
      </c>
      <c r="J23" s="23">
        <v>6</v>
      </c>
      <c r="K23" s="23">
        <v>3</v>
      </c>
      <c r="L23" s="23">
        <v>0</v>
      </c>
      <c r="M23" s="14">
        <f t="shared" si="1"/>
        <v>-0.05</v>
      </c>
      <c r="N23" s="14">
        <f t="shared" si="0"/>
        <v>0.1111111111111111</v>
      </c>
      <c r="O23" s="14">
        <f t="shared" si="0"/>
        <v>0.2</v>
      </c>
      <c r="P23" s="14">
        <f t="shared" si="0"/>
        <v>0</v>
      </c>
      <c r="Q23" s="14" t="str">
        <f t="shared" si="0"/>
        <v>-</v>
      </c>
    </row>
    <row r="24" spans="2:17" ht="20.100000000000001" customHeight="1" thickBot="1" x14ac:dyDescent="0.25">
      <c r="B24" s="6" t="s">
        <v>15</v>
      </c>
      <c r="C24" s="23">
        <v>4</v>
      </c>
      <c r="D24" s="23">
        <v>4</v>
      </c>
      <c r="E24" s="23">
        <v>0</v>
      </c>
      <c r="F24" s="23">
        <v>0</v>
      </c>
      <c r="G24" s="23">
        <v>0</v>
      </c>
      <c r="H24" s="23">
        <v>3</v>
      </c>
      <c r="I24" s="23">
        <v>3</v>
      </c>
      <c r="J24" s="23">
        <v>0</v>
      </c>
      <c r="K24" s="23">
        <v>0</v>
      </c>
      <c r="L24" s="23">
        <v>0</v>
      </c>
      <c r="M24" s="14">
        <f t="shared" si="1"/>
        <v>-0.25</v>
      </c>
      <c r="N24" s="14">
        <f t="shared" si="0"/>
        <v>-0.25</v>
      </c>
      <c r="O24" s="14" t="str">
        <f t="shared" si="0"/>
        <v>-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8</v>
      </c>
      <c r="D25" s="23">
        <v>3</v>
      </c>
      <c r="E25" s="23">
        <v>2</v>
      </c>
      <c r="F25" s="23">
        <v>2</v>
      </c>
      <c r="G25" s="23">
        <v>1</v>
      </c>
      <c r="H25" s="23">
        <v>1</v>
      </c>
      <c r="I25" s="23">
        <v>1</v>
      </c>
      <c r="J25" s="23">
        <v>0</v>
      </c>
      <c r="K25" s="23">
        <v>0</v>
      </c>
      <c r="L25" s="23">
        <v>0</v>
      </c>
      <c r="M25" s="14">
        <f t="shared" si="1"/>
        <v>-0.875</v>
      </c>
      <c r="N25" s="14">
        <f t="shared" si="0"/>
        <v>-0.66666666666666663</v>
      </c>
      <c r="O25" s="14" t="str">
        <f t="shared" si="0"/>
        <v>-</v>
      </c>
      <c r="P25" s="14" t="str">
        <f t="shared" si="0"/>
        <v>-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9</v>
      </c>
      <c r="D26" s="23">
        <v>4</v>
      </c>
      <c r="E26" s="23">
        <v>4</v>
      </c>
      <c r="F26" s="23">
        <v>0</v>
      </c>
      <c r="G26" s="23">
        <v>1</v>
      </c>
      <c r="H26" s="23">
        <v>10</v>
      </c>
      <c r="I26" s="23">
        <v>6</v>
      </c>
      <c r="J26" s="23">
        <v>3</v>
      </c>
      <c r="K26" s="23">
        <v>0</v>
      </c>
      <c r="L26" s="23">
        <v>1</v>
      </c>
      <c r="M26" s="14">
        <f t="shared" si="1"/>
        <v>0.1111111111111111</v>
      </c>
      <c r="N26" s="14">
        <f t="shared" si="0"/>
        <v>0.5</v>
      </c>
      <c r="O26" s="14">
        <f t="shared" si="0"/>
        <v>-0.25</v>
      </c>
      <c r="P26" s="14" t="str">
        <f t="shared" si="0"/>
        <v>-</v>
      </c>
      <c r="Q26" s="14">
        <f t="shared" si="0"/>
        <v>0</v>
      </c>
    </row>
    <row r="27" spans="2:17" ht="20.100000000000001" customHeight="1" thickBot="1" x14ac:dyDescent="0.25">
      <c r="B27" s="8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165</v>
      </c>
      <c r="D28" s="12">
        <f t="shared" ref="D28:L28" si="2">SUM(D11:D27)</f>
        <v>86</v>
      </c>
      <c r="E28" s="12">
        <f t="shared" si="2"/>
        <v>43</v>
      </c>
      <c r="F28" s="12">
        <f t="shared" si="2"/>
        <v>23</v>
      </c>
      <c r="G28" s="12">
        <f t="shared" si="2"/>
        <v>13</v>
      </c>
      <c r="H28" s="12">
        <f t="shared" si="2"/>
        <v>120</v>
      </c>
      <c r="I28" s="12">
        <f t="shared" si="2"/>
        <v>77</v>
      </c>
      <c r="J28" s="12">
        <f t="shared" si="2"/>
        <v>25</v>
      </c>
      <c r="K28" s="12">
        <f t="shared" si="2"/>
        <v>12</v>
      </c>
      <c r="L28" s="12">
        <f t="shared" si="2"/>
        <v>6</v>
      </c>
      <c r="M28" s="15">
        <f t="shared" si="1"/>
        <v>-0.27272727272727271</v>
      </c>
      <c r="N28" s="15">
        <f t="shared" si="0"/>
        <v>-0.10465116279069768</v>
      </c>
      <c r="O28" s="15">
        <f t="shared" si="0"/>
        <v>-0.41860465116279072</v>
      </c>
      <c r="P28" s="15">
        <f t="shared" si="0"/>
        <v>-0.47826086956521741</v>
      </c>
      <c r="Q28" s="15">
        <f t="shared" si="0"/>
        <v>-0.53846153846153844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3"/>
      <c r="C9" s="51" t="s">
        <v>119</v>
      </c>
      <c r="D9" s="51"/>
      <c r="E9" s="51"/>
      <c r="F9" s="51"/>
      <c r="G9" s="51"/>
      <c r="H9" s="51"/>
      <c r="I9" s="51"/>
      <c r="J9" s="27"/>
      <c r="K9" s="50" t="s">
        <v>120</v>
      </c>
      <c r="L9" s="51"/>
      <c r="M9" s="51"/>
      <c r="N9" s="51"/>
      <c r="O9" s="51"/>
      <c r="P9" s="51"/>
      <c r="Q9" s="51"/>
      <c r="R9" s="27"/>
      <c r="S9" s="28" t="s">
        <v>119</v>
      </c>
      <c r="T9" s="28"/>
      <c r="U9" s="28"/>
      <c r="V9" s="28"/>
      <c r="W9" s="28" t="s">
        <v>120</v>
      </c>
      <c r="X9" s="28"/>
      <c r="Y9" s="28"/>
      <c r="Z9" s="28"/>
    </row>
    <row r="10" spans="2:26" ht="44.25" customHeight="1" thickBot="1" x14ac:dyDescent="0.25">
      <c r="B10" s="53"/>
      <c r="C10" s="55" t="s">
        <v>96</v>
      </c>
      <c r="D10" s="54"/>
      <c r="E10" s="54"/>
      <c r="F10" s="54"/>
      <c r="G10" s="54" t="s">
        <v>97</v>
      </c>
      <c r="H10" s="54"/>
      <c r="I10" s="54"/>
      <c r="J10" s="54"/>
      <c r="K10" s="54" t="s">
        <v>96</v>
      </c>
      <c r="L10" s="54"/>
      <c r="M10" s="54"/>
      <c r="N10" s="54"/>
      <c r="O10" s="54" t="s">
        <v>97</v>
      </c>
      <c r="P10" s="54"/>
      <c r="Q10" s="54"/>
      <c r="R10" s="54"/>
      <c r="S10" s="54" t="s">
        <v>98</v>
      </c>
      <c r="T10" s="54"/>
      <c r="U10" s="54"/>
      <c r="V10" s="54"/>
      <c r="W10" s="54"/>
      <c r="X10" s="54"/>
      <c r="Y10" s="54"/>
      <c r="Z10" s="54"/>
    </row>
    <row r="11" spans="2:26" ht="44.25" customHeight="1" thickBot="1" x14ac:dyDescent="0.25">
      <c r="B11" s="53"/>
      <c r="C11" s="10" t="s">
        <v>33</v>
      </c>
      <c r="D11" s="10" t="s">
        <v>93</v>
      </c>
      <c r="E11" s="10" t="s">
        <v>94</v>
      </c>
      <c r="F11" s="10" t="s">
        <v>95</v>
      </c>
      <c r="G11" s="10" t="s">
        <v>33</v>
      </c>
      <c r="H11" s="10" t="s">
        <v>93</v>
      </c>
      <c r="I11" s="10" t="s">
        <v>94</v>
      </c>
      <c r="J11" s="10" t="s">
        <v>95</v>
      </c>
      <c r="K11" s="10" t="s">
        <v>33</v>
      </c>
      <c r="L11" s="10" t="s">
        <v>93</v>
      </c>
      <c r="M11" s="10" t="s">
        <v>94</v>
      </c>
      <c r="N11" s="10" t="s">
        <v>95</v>
      </c>
      <c r="O11" s="10" t="s">
        <v>33</v>
      </c>
      <c r="P11" s="10" t="s">
        <v>93</v>
      </c>
      <c r="Q11" s="10" t="s">
        <v>94</v>
      </c>
      <c r="R11" s="10" t="s">
        <v>95</v>
      </c>
      <c r="S11" s="10" t="s">
        <v>33</v>
      </c>
      <c r="T11" s="10" t="s">
        <v>93</v>
      </c>
      <c r="U11" s="10" t="s">
        <v>94</v>
      </c>
      <c r="V11" s="10" t="s">
        <v>95</v>
      </c>
      <c r="W11" s="10" t="s">
        <v>33</v>
      </c>
      <c r="X11" s="10" t="s">
        <v>93</v>
      </c>
      <c r="Y11" s="10" t="s">
        <v>94</v>
      </c>
      <c r="Z11" s="10" t="s">
        <v>95</v>
      </c>
    </row>
    <row r="12" spans="2:26" ht="20.100000000000001" customHeight="1" thickBot="1" x14ac:dyDescent="0.25">
      <c r="B12" s="5" t="s">
        <v>2</v>
      </c>
      <c r="C12" s="23">
        <v>27</v>
      </c>
      <c r="D12" s="23">
        <v>16</v>
      </c>
      <c r="E12" s="23">
        <v>7</v>
      </c>
      <c r="F12" s="23">
        <v>4</v>
      </c>
      <c r="G12" s="23">
        <v>7</v>
      </c>
      <c r="H12" s="23">
        <v>5</v>
      </c>
      <c r="I12" s="23">
        <v>1</v>
      </c>
      <c r="J12" s="23">
        <v>1</v>
      </c>
      <c r="K12" s="23">
        <v>26</v>
      </c>
      <c r="L12" s="23">
        <v>12</v>
      </c>
      <c r="M12" s="23">
        <v>12</v>
      </c>
      <c r="N12" s="23">
        <v>2</v>
      </c>
      <c r="O12" s="23">
        <v>1</v>
      </c>
      <c r="P12" s="23">
        <v>1</v>
      </c>
      <c r="Q12" s="23">
        <v>0</v>
      </c>
      <c r="R12" s="23">
        <v>0</v>
      </c>
      <c r="S12" s="23">
        <f>SUM(T12:V12)</f>
        <v>34</v>
      </c>
      <c r="T12" s="23">
        <f>SUM(D12,H12)</f>
        <v>21</v>
      </c>
      <c r="U12" s="23">
        <f t="shared" ref="U12:V12" si="0">SUM(E12,I12)</f>
        <v>8</v>
      </c>
      <c r="V12" s="23">
        <f t="shared" si="0"/>
        <v>5</v>
      </c>
      <c r="W12" s="23">
        <f>SUM(X12:Z12)</f>
        <v>27</v>
      </c>
      <c r="X12" s="23">
        <f>SUM(L12,P12)</f>
        <v>13</v>
      </c>
      <c r="Y12" s="23">
        <f t="shared" ref="Y12:Z12" si="1">SUM(M12,Q12)</f>
        <v>12</v>
      </c>
      <c r="Z12" s="23">
        <f t="shared" si="1"/>
        <v>2</v>
      </c>
    </row>
    <row r="13" spans="2:26" ht="20.100000000000001" customHeight="1" thickBot="1" x14ac:dyDescent="0.25">
      <c r="B13" s="6" t="s">
        <v>3</v>
      </c>
      <c r="C13" s="23">
        <v>3</v>
      </c>
      <c r="D13" s="23">
        <v>2</v>
      </c>
      <c r="E13" s="23">
        <v>0</v>
      </c>
      <c r="F13" s="23">
        <v>1</v>
      </c>
      <c r="G13" s="23">
        <v>2</v>
      </c>
      <c r="H13" s="23">
        <v>2</v>
      </c>
      <c r="I13" s="23">
        <v>0</v>
      </c>
      <c r="J13" s="23">
        <v>0</v>
      </c>
      <c r="K13" s="23">
        <v>4</v>
      </c>
      <c r="L13" s="23">
        <v>2</v>
      </c>
      <c r="M13" s="23">
        <v>2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f t="shared" ref="S13:S28" si="2">SUM(T13:V13)</f>
        <v>5</v>
      </c>
      <c r="T13" s="23">
        <f t="shared" ref="T13:T28" si="3">SUM(D13,H13)</f>
        <v>4</v>
      </c>
      <c r="U13" s="23">
        <f t="shared" ref="U13:U28" si="4">SUM(E13,I13)</f>
        <v>0</v>
      </c>
      <c r="V13" s="23">
        <f t="shared" ref="V13:V28" si="5">SUM(F13,J13)</f>
        <v>1</v>
      </c>
      <c r="W13" s="23">
        <f t="shared" ref="W13:W28" si="6">SUM(X13:Z13)</f>
        <v>4</v>
      </c>
      <c r="X13" s="23">
        <f t="shared" ref="X13:X28" si="7">SUM(L13,P13)</f>
        <v>2</v>
      </c>
      <c r="Y13" s="23">
        <f t="shared" ref="Y13:Y28" si="8">SUM(M13,Q13)</f>
        <v>2</v>
      </c>
      <c r="Z13" s="23">
        <f t="shared" ref="Z13:Z28" si="9">SUM(N13,R13)</f>
        <v>0</v>
      </c>
    </row>
    <row r="14" spans="2:26" ht="20.100000000000001" customHeight="1" thickBot="1" x14ac:dyDescent="0.25">
      <c r="B14" s="6" t="s">
        <v>4</v>
      </c>
      <c r="C14" s="23">
        <v>5</v>
      </c>
      <c r="D14" s="23">
        <v>4</v>
      </c>
      <c r="E14" s="23">
        <v>0</v>
      </c>
      <c r="F14" s="23">
        <v>1</v>
      </c>
      <c r="G14" s="23">
        <v>1</v>
      </c>
      <c r="H14" s="23">
        <v>1</v>
      </c>
      <c r="I14" s="23">
        <v>0</v>
      </c>
      <c r="J14" s="23">
        <v>0</v>
      </c>
      <c r="K14" s="23">
        <v>3</v>
      </c>
      <c r="L14" s="23">
        <v>3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f t="shared" si="2"/>
        <v>6</v>
      </c>
      <c r="T14" s="23">
        <f t="shared" si="3"/>
        <v>5</v>
      </c>
      <c r="U14" s="23">
        <f t="shared" si="4"/>
        <v>0</v>
      </c>
      <c r="V14" s="23">
        <f t="shared" si="5"/>
        <v>1</v>
      </c>
      <c r="W14" s="23">
        <f t="shared" si="6"/>
        <v>3</v>
      </c>
      <c r="X14" s="23">
        <f t="shared" si="7"/>
        <v>3</v>
      </c>
      <c r="Y14" s="23">
        <f t="shared" si="8"/>
        <v>0</v>
      </c>
      <c r="Z14" s="23">
        <f t="shared" si="9"/>
        <v>0</v>
      </c>
    </row>
    <row r="15" spans="2:26" ht="20.100000000000001" customHeight="1" thickBot="1" x14ac:dyDescent="0.25">
      <c r="B15" s="6" t="s">
        <v>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1</v>
      </c>
      <c r="P15" s="23">
        <v>1</v>
      </c>
      <c r="Q15" s="23">
        <v>0</v>
      </c>
      <c r="R15" s="23">
        <v>0</v>
      </c>
      <c r="S15" s="23">
        <f t="shared" si="2"/>
        <v>0</v>
      </c>
      <c r="T15" s="23">
        <f t="shared" si="3"/>
        <v>0</v>
      </c>
      <c r="U15" s="23">
        <f t="shared" si="4"/>
        <v>0</v>
      </c>
      <c r="V15" s="23">
        <f t="shared" si="5"/>
        <v>0</v>
      </c>
      <c r="W15" s="23">
        <f t="shared" si="6"/>
        <v>1</v>
      </c>
      <c r="X15" s="23">
        <f t="shared" si="7"/>
        <v>1</v>
      </c>
      <c r="Y15" s="23">
        <f t="shared" si="8"/>
        <v>0</v>
      </c>
      <c r="Z15" s="23">
        <f t="shared" si="9"/>
        <v>0</v>
      </c>
    </row>
    <row r="16" spans="2:26" ht="20.100000000000001" customHeight="1" thickBot="1" x14ac:dyDescent="0.25">
      <c r="B16" s="6" t="s">
        <v>6</v>
      </c>
      <c r="C16" s="23">
        <v>1</v>
      </c>
      <c r="D16" s="23">
        <v>0</v>
      </c>
      <c r="E16" s="23">
        <v>0</v>
      </c>
      <c r="F16" s="23">
        <v>1</v>
      </c>
      <c r="G16" s="23">
        <v>1</v>
      </c>
      <c r="H16" s="23">
        <v>1</v>
      </c>
      <c r="I16" s="23">
        <v>0</v>
      </c>
      <c r="J16" s="23">
        <v>0</v>
      </c>
      <c r="K16" s="23">
        <v>4</v>
      </c>
      <c r="L16" s="23">
        <v>1</v>
      </c>
      <c r="M16" s="23">
        <v>0</v>
      </c>
      <c r="N16" s="23">
        <v>3</v>
      </c>
      <c r="O16" s="23">
        <v>0</v>
      </c>
      <c r="P16" s="23">
        <v>0</v>
      </c>
      <c r="Q16" s="23">
        <v>0</v>
      </c>
      <c r="R16" s="23">
        <v>0</v>
      </c>
      <c r="S16" s="23">
        <f t="shared" si="2"/>
        <v>2</v>
      </c>
      <c r="T16" s="23">
        <f t="shared" si="3"/>
        <v>1</v>
      </c>
      <c r="U16" s="23">
        <f t="shared" si="4"/>
        <v>0</v>
      </c>
      <c r="V16" s="23">
        <f t="shared" si="5"/>
        <v>1</v>
      </c>
      <c r="W16" s="23">
        <f t="shared" si="6"/>
        <v>4</v>
      </c>
      <c r="X16" s="23">
        <f t="shared" si="7"/>
        <v>1</v>
      </c>
      <c r="Y16" s="23">
        <f t="shared" si="8"/>
        <v>0</v>
      </c>
      <c r="Z16" s="23">
        <f t="shared" si="9"/>
        <v>3</v>
      </c>
    </row>
    <row r="17" spans="2:26" ht="20.100000000000001" customHeight="1" thickBot="1" x14ac:dyDescent="0.25">
      <c r="B17" s="6" t="s">
        <v>7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f t="shared" si="2"/>
        <v>0</v>
      </c>
      <c r="T17" s="23">
        <f t="shared" si="3"/>
        <v>0</v>
      </c>
      <c r="U17" s="23">
        <f t="shared" si="4"/>
        <v>0</v>
      </c>
      <c r="V17" s="23">
        <f t="shared" si="5"/>
        <v>0</v>
      </c>
      <c r="W17" s="23">
        <f t="shared" si="6"/>
        <v>0</v>
      </c>
      <c r="X17" s="23">
        <f t="shared" si="7"/>
        <v>0</v>
      </c>
      <c r="Y17" s="23">
        <f t="shared" si="8"/>
        <v>0</v>
      </c>
      <c r="Z17" s="23">
        <f t="shared" si="9"/>
        <v>0</v>
      </c>
    </row>
    <row r="18" spans="2:26" ht="20.100000000000001" customHeight="1" thickBot="1" x14ac:dyDescent="0.25">
      <c r="B18" s="6" t="s">
        <v>8</v>
      </c>
      <c r="C18" s="23">
        <v>2</v>
      </c>
      <c r="D18" s="23">
        <v>1</v>
      </c>
      <c r="E18" s="23">
        <v>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1</v>
      </c>
      <c r="L18" s="23">
        <v>1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f t="shared" si="2"/>
        <v>2</v>
      </c>
      <c r="T18" s="23">
        <f t="shared" si="3"/>
        <v>1</v>
      </c>
      <c r="U18" s="23">
        <f t="shared" si="4"/>
        <v>1</v>
      </c>
      <c r="V18" s="23">
        <f t="shared" si="5"/>
        <v>0</v>
      </c>
      <c r="W18" s="23">
        <f t="shared" si="6"/>
        <v>1</v>
      </c>
      <c r="X18" s="23">
        <f t="shared" si="7"/>
        <v>1</v>
      </c>
      <c r="Y18" s="23">
        <f t="shared" si="8"/>
        <v>0</v>
      </c>
      <c r="Z18" s="23">
        <f t="shared" si="9"/>
        <v>0</v>
      </c>
    </row>
    <row r="19" spans="2:26" ht="20.100000000000001" customHeight="1" thickBot="1" x14ac:dyDescent="0.25">
      <c r="B19" s="6" t="s">
        <v>9</v>
      </c>
      <c r="C19" s="23">
        <v>4</v>
      </c>
      <c r="D19" s="23">
        <v>1</v>
      </c>
      <c r="E19" s="23">
        <v>0</v>
      </c>
      <c r="F19" s="23">
        <v>3</v>
      </c>
      <c r="G19" s="23">
        <v>1</v>
      </c>
      <c r="H19" s="23">
        <v>0</v>
      </c>
      <c r="I19" s="23">
        <v>1</v>
      </c>
      <c r="J19" s="23">
        <v>0</v>
      </c>
      <c r="K19" s="23">
        <v>2</v>
      </c>
      <c r="L19" s="23">
        <v>1</v>
      </c>
      <c r="M19" s="23">
        <v>0</v>
      </c>
      <c r="N19" s="23">
        <v>1</v>
      </c>
      <c r="O19" s="23">
        <v>0</v>
      </c>
      <c r="P19" s="23">
        <v>0</v>
      </c>
      <c r="Q19" s="23">
        <v>0</v>
      </c>
      <c r="R19" s="23">
        <v>0</v>
      </c>
      <c r="S19" s="23">
        <f t="shared" si="2"/>
        <v>5</v>
      </c>
      <c r="T19" s="23">
        <f t="shared" si="3"/>
        <v>1</v>
      </c>
      <c r="U19" s="23">
        <f t="shared" si="4"/>
        <v>1</v>
      </c>
      <c r="V19" s="23">
        <f t="shared" si="5"/>
        <v>3</v>
      </c>
      <c r="W19" s="23">
        <f t="shared" si="6"/>
        <v>2</v>
      </c>
      <c r="X19" s="23">
        <f t="shared" si="7"/>
        <v>1</v>
      </c>
      <c r="Y19" s="23">
        <f t="shared" si="8"/>
        <v>0</v>
      </c>
      <c r="Z19" s="23">
        <f t="shared" si="9"/>
        <v>1</v>
      </c>
    </row>
    <row r="20" spans="2:26" ht="20.100000000000001" customHeight="1" thickBot="1" x14ac:dyDescent="0.25">
      <c r="B20" s="6" t="s">
        <v>10</v>
      </c>
      <c r="C20" s="23">
        <v>30</v>
      </c>
      <c r="D20" s="23">
        <v>17</v>
      </c>
      <c r="E20" s="23">
        <v>2</v>
      </c>
      <c r="F20" s="23">
        <v>11</v>
      </c>
      <c r="G20" s="23">
        <v>8</v>
      </c>
      <c r="H20" s="23">
        <v>7</v>
      </c>
      <c r="I20" s="23">
        <v>1</v>
      </c>
      <c r="J20" s="23">
        <v>0</v>
      </c>
      <c r="K20" s="23">
        <v>17</v>
      </c>
      <c r="L20" s="23">
        <v>9</v>
      </c>
      <c r="M20" s="23">
        <v>2</v>
      </c>
      <c r="N20" s="23">
        <v>6</v>
      </c>
      <c r="O20" s="23">
        <v>8</v>
      </c>
      <c r="P20" s="23">
        <v>5</v>
      </c>
      <c r="Q20" s="23">
        <v>3</v>
      </c>
      <c r="R20" s="23">
        <v>0</v>
      </c>
      <c r="S20" s="23">
        <f t="shared" si="2"/>
        <v>38</v>
      </c>
      <c r="T20" s="23">
        <f t="shared" si="3"/>
        <v>24</v>
      </c>
      <c r="U20" s="23">
        <f t="shared" si="4"/>
        <v>3</v>
      </c>
      <c r="V20" s="23">
        <f t="shared" si="5"/>
        <v>11</v>
      </c>
      <c r="W20" s="23">
        <f t="shared" si="6"/>
        <v>25</v>
      </c>
      <c r="X20" s="23">
        <f t="shared" si="7"/>
        <v>14</v>
      </c>
      <c r="Y20" s="23">
        <f t="shared" si="8"/>
        <v>5</v>
      </c>
      <c r="Z20" s="23">
        <f t="shared" si="9"/>
        <v>6</v>
      </c>
    </row>
    <row r="21" spans="2:26" ht="20.100000000000001" customHeight="1" thickBot="1" x14ac:dyDescent="0.25">
      <c r="B21" s="6" t="s">
        <v>11</v>
      </c>
      <c r="C21" s="23">
        <v>16</v>
      </c>
      <c r="D21" s="23">
        <v>12</v>
      </c>
      <c r="E21" s="23">
        <v>1</v>
      </c>
      <c r="F21" s="23">
        <v>3</v>
      </c>
      <c r="G21" s="23">
        <v>2</v>
      </c>
      <c r="H21" s="23">
        <v>2</v>
      </c>
      <c r="I21" s="23">
        <v>0</v>
      </c>
      <c r="J21" s="23">
        <v>0</v>
      </c>
      <c r="K21" s="23">
        <v>9</v>
      </c>
      <c r="L21" s="23">
        <v>7</v>
      </c>
      <c r="M21" s="23">
        <v>1</v>
      </c>
      <c r="N21" s="23">
        <v>1</v>
      </c>
      <c r="O21" s="23">
        <v>2</v>
      </c>
      <c r="P21" s="23">
        <v>2</v>
      </c>
      <c r="Q21" s="23">
        <v>0</v>
      </c>
      <c r="R21" s="23">
        <v>0</v>
      </c>
      <c r="S21" s="23">
        <f t="shared" si="2"/>
        <v>18</v>
      </c>
      <c r="T21" s="23">
        <f t="shared" si="3"/>
        <v>14</v>
      </c>
      <c r="U21" s="23">
        <f t="shared" si="4"/>
        <v>1</v>
      </c>
      <c r="V21" s="23">
        <f t="shared" si="5"/>
        <v>3</v>
      </c>
      <c r="W21" s="23">
        <f t="shared" si="6"/>
        <v>11</v>
      </c>
      <c r="X21" s="23">
        <f t="shared" si="7"/>
        <v>9</v>
      </c>
      <c r="Y21" s="23">
        <f t="shared" si="8"/>
        <v>1</v>
      </c>
      <c r="Z21" s="23">
        <f t="shared" si="9"/>
        <v>1</v>
      </c>
    </row>
    <row r="22" spans="2:26" ht="20.100000000000001" customHeight="1" thickBot="1" x14ac:dyDescent="0.25">
      <c r="B22" s="6" t="s">
        <v>12</v>
      </c>
      <c r="C22" s="23">
        <v>2</v>
      </c>
      <c r="D22" s="23">
        <v>1</v>
      </c>
      <c r="E22" s="23">
        <v>0</v>
      </c>
      <c r="F22" s="23">
        <v>1</v>
      </c>
      <c r="G22" s="23">
        <v>0</v>
      </c>
      <c r="H22" s="23">
        <v>0</v>
      </c>
      <c r="I22" s="23">
        <v>0</v>
      </c>
      <c r="J22" s="23">
        <v>0</v>
      </c>
      <c r="K22" s="23">
        <v>2</v>
      </c>
      <c r="L22" s="23">
        <v>2</v>
      </c>
      <c r="M22" s="23">
        <v>0</v>
      </c>
      <c r="N22" s="23">
        <v>0</v>
      </c>
      <c r="O22" s="23">
        <v>1</v>
      </c>
      <c r="P22" s="23">
        <v>1</v>
      </c>
      <c r="Q22" s="23">
        <v>0</v>
      </c>
      <c r="R22" s="23">
        <v>0</v>
      </c>
      <c r="S22" s="23">
        <f t="shared" si="2"/>
        <v>2</v>
      </c>
      <c r="T22" s="23">
        <f t="shared" si="3"/>
        <v>1</v>
      </c>
      <c r="U22" s="23">
        <f t="shared" si="4"/>
        <v>0</v>
      </c>
      <c r="V22" s="23">
        <f t="shared" si="5"/>
        <v>1</v>
      </c>
      <c r="W22" s="23">
        <f t="shared" si="6"/>
        <v>3</v>
      </c>
      <c r="X22" s="23">
        <f t="shared" si="7"/>
        <v>3</v>
      </c>
      <c r="Y22" s="23">
        <f t="shared" si="8"/>
        <v>0</v>
      </c>
      <c r="Z22" s="23">
        <f t="shared" si="9"/>
        <v>0</v>
      </c>
    </row>
    <row r="23" spans="2:26" ht="20.100000000000001" customHeight="1" thickBot="1" x14ac:dyDescent="0.25">
      <c r="B23" s="6" t="s">
        <v>13</v>
      </c>
      <c r="C23" s="23">
        <v>3</v>
      </c>
      <c r="D23" s="23">
        <v>3</v>
      </c>
      <c r="E23" s="23">
        <v>0</v>
      </c>
      <c r="F23" s="23">
        <v>0</v>
      </c>
      <c r="G23" s="23">
        <v>1</v>
      </c>
      <c r="H23" s="23">
        <v>1</v>
      </c>
      <c r="I23" s="23">
        <v>0</v>
      </c>
      <c r="J23" s="23">
        <v>0</v>
      </c>
      <c r="K23" s="23">
        <v>5</v>
      </c>
      <c r="L23" s="23">
        <v>4</v>
      </c>
      <c r="M23" s="23">
        <v>1</v>
      </c>
      <c r="N23" s="23">
        <v>0</v>
      </c>
      <c r="O23" s="23">
        <v>1</v>
      </c>
      <c r="P23" s="23">
        <v>1</v>
      </c>
      <c r="Q23" s="23">
        <v>0</v>
      </c>
      <c r="R23" s="23">
        <v>0</v>
      </c>
      <c r="S23" s="23">
        <f t="shared" si="2"/>
        <v>4</v>
      </c>
      <c r="T23" s="23">
        <f t="shared" si="3"/>
        <v>4</v>
      </c>
      <c r="U23" s="23">
        <f t="shared" si="4"/>
        <v>0</v>
      </c>
      <c r="V23" s="23">
        <f t="shared" si="5"/>
        <v>0</v>
      </c>
      <c r="W23" s="23">
        <f t="shared" si="6"/>
        <v>6</v>
      </c>
      <c r="X23" s="23">
        <f t="shared" si="7"/>
        <v>5</v>
      </c>
      <c r="Y23" s="23">
        <f t="shared" si="8"/>
        <v>1</v>
      </c>
      <c r="Z23" s="23">
        <f t="shared" si="9"/>
        <v>0</v>
      </c>
    </row>
    <row r="24" spans="2:26" ht="20.100000000000001" customHeight="1" thickBot="1" x14ac:dyDescent="0.25">
      <c r="B24" s="6" t="s">
        <v>14</v>
      </c>
      <c r="C24" s="23">
        <v>12</v>
      </c>
      <c r="D24" s="23">
        <v>8</v>
      </c>
      <c r="E24" s="23">
        <v>3</v>
      </c>
      <c r="F24" s="23">
        <v>1</v>
      </c>
      <c r="G24" s="23">
        <v>5</v>
      </c>
      <c r="H24" s="23">
        <v>4</v>
      </c>
      <c r="I24" s="23">
        <v>1</v>
      </c>
      <c r="J24" s="23">
        <v>0</v>
      </c>
      <c r="K24" s="23">
        <v>16</v>
      </c>
      <c r="L24" s="23">
        <v>10</v>
      </c>
      <c r="M24" s="23">
        <v>4</v>
      </c>
      <c r="N24" s="23">
        <v>2</v>
      </c>
      <c r="O24" s="23">
        <v>3</v>
      </c>
      <c r="P24" s="23">
        <v>3</v>
      </c>
      <c r="Q24" s="23">
        <v>0</v>
      </c>
      <c r="R24" s="23">
        <v>0</v>
      </c>
      <c r="S24" s="23">
        <f t="shared" si="2"/>
        <v>17</v>
      </c>
      <c r="T24" s="23">
        <f t="shared" si="3"/>
        <v>12</v>
      </c>
      <c r="U24" s="23">
        <f t="shared" si="4"/>
        <v>4</v>
      </c>
      <c r="V24" s="23">
        <f t="shared" si="5"/>
        <v>1</v>
      </c>
      <c r="W24" s="23">
        <f t="shared" si="6"/>
        <v>19</v>
      </c>
      <c r="X24" s="23">
        <f t="shared" si="7"/>
        <v>13</v>
      </c>
      <c r="Y24" s="23">
        <f t="shared" si="8"/>
        <v>4</v>
      </c>
      <c r="Z24" s="23">
        <f t="shared" si="9"/>
        <v>2</v>
      </c>
    </row>
    <row r="25" spans="2:26" ht="20.100000000000001" customHeight="1" thickBot="1" x14ac:dyDescent="0.25">
      <c r="B25" s="6" t="s">
        <v>15</v>
      </c>
      <c r="C25" s="23">
        <v>4</v>
      </c>
      <c r="D25" s="23">
        <v>4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3</v>
      </c>
      <c r="L25" s="23">
        <v>3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f t="shared" si="2"/>
        <v>4</v>
      </c>
      <c r="T25" s="23">
        <f t="shared" si="3"/>
        <v>4</v>
      </c>
      <c r="U25" s="23">
        <f t="shared" si="4"/>
        <v>0</v>
      </c>
      <c r="V25" s="23">
        <f t="shared" si="5"/>
        <v>0</v>
      </c>
      <c r="W25" s="23">
        <f t="shared" si="6"/>
        <v>3</v>
      </c>
      <c r="X25" s="23">
        <f t="shared" si="7"/>
        <v>3</v>
      </c>
      <c r="Y25" s="23">
        <f t="shared" si="8"/>
        <v>0</v>
      </c>
      <c r="Z25" s="23">
        <f t="shared" si="9"/>
        <v>0</v>
      </c>
    </row>
    <row r="26" spans="2:26" ht="20.100000000000001" customHeight="1" thickBot="1" x14ac:dyDescent="0.25">
      <c r="B26" s="6" t="s">
        <v>16</v>
      </c>
      <c r="C26" s="23">
        <v>5</v>
      </c>
      <c r="D26" s="23">
        <v>4</v>
      </c>
      <c r="E26" s="23">
        <v>1</v>
      </c>
      <c r="F26" s="23">
        <v>0</v>
      </c>
      <c r="G26" s="23">
        <v>3</v>
      </c>
      <c r="H26" s="23">
        <v>3</v>
      </c>
      <c r="I26" s="23">
        <v>0</v>
      </c>
      <c r="J26" s="23">
        <v>0</v>
      </c>
      <c r="K26" s="23">
        <v>1</v>
      </c>
      <c r="L26" s="23">
        <v>1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f t="shared" si="2"/>
        <v>8</v>
      </c>
      <c r="T26" s="23">
        <f t="shared" si="3"/>
        <v>7</v>
      </c>
      <c r="U26" s="23">
        <f t="shared" si="4"/>
        <v>1</v>
      </c>
      <c r="V26" s="23">
        <f t="shared" si="5"/>
        <v>0</v>
      </c>
      <c r="W26" s="23">
        <f t="shared" si="6"/>
        <v>1</v>
      </c>
      <c r="X26" s="23">
        <f t="shared" si="7"/>
        <v>1</v>
      </c>
      <c r="Y26" s="23">
        <f t="shared" si="8"/>
        <v>0</v>
      </c>
      <c r="Z26" s="23">
        <f t="shared" si="9"/>
        <v>0</v>
      </c>
    </row>
    <row r="27" spans="2:26" ht="20.100000000000001" customHeight="1" thickBot="1" x14ac:dyDescent="0.25">
      <c r="B27" s="7" t="s">
        <v>17</v>
      </c>
      <c r="C27" s="23">
        <v>8</v>
      </c>
      <c r="D27" s="23">
        <v>5</v>
      </c>
      <c r="E27" s="23">
        <v>3</v>
      </c>
      <c r="F27" s="23">
        <v>0</v>
      </c>
      <c r="G27" s="23">
        <v>1</v>
      </c>
      <c r="H27" s="23">
        <v>1</v>
      </c>
      <c r="I27" s="23">
        <v>0</v>
      </c>
      <c r="J27" s="23">
        <v>0</v>
      </c>
      <c r="K27" s="23">
        <v>9</v>
      </c>
      <c r="L27" s="23">
        <v>9</v>
      </c>
      <c r="M27" s="23">
        <v>0</v>
      </c>
      <c r="N27" s="23">
        <v>0</v>
      </c>
      <c r="O27" s="23">
        <v>1</v>
      </c>
      <c r="P27" s="23">
        <v>1</v>
      </c>
      <c r="Q27" s="23">
        <v>0</v>
      </c>
      <c r="R27" s="23">
        <v>0</v>
      </c>
      <c r="S27" s="23">
        <f t="shared" si="2"/>
        <v>9</v>
      </c>
      <c r="T27" s="23">
        <f t="shared" si="3"/>
        <v>6</v>
      </c>
      <c r="U27" s="23">
        <f t="shared" si="4"/>
        <v>3</v>
      </c>
      <c r="V27" s="23">
        <f t="shared" si="5"/>
        <v>0</v>
      </c>
      <c r="W27" s="23">
        <f t="shared" si="6"/>
        <v>10</v>
      </c>
      <c r="X27" s="23">
        <f t="shared" si="7"/>
        <v>10</v>
      </c>
      <c r="Y27" s="23">
        <f t="shared" si="8"/>
        <v>0</v>
      </c>
      <c r="Z27" s="23">
        <f t="shared" si="9"/>
        <v>0</v>
      </c>
    </row>
    <row r="28" spans="2:26" ht="20.100000000000001" customHeight="1" thickBot="1" x14ac:dyDescent="0.25">
      <c r="B28" s="8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f t="shared" si="2"/>
        <v>0</v>
      </c>
      <c r="T28" s="23">
        <f t="shared" si="3"/>
        <v>0</v>
      </c>
      <c r="U28" s="23">
        <f t="shared" si="4"/>
        <v>0</v>
      </c>
      <c r="V28" s="23">
        <f t="shared" si="5"/>
        <v>0</v>
      </c>
      <c r="W28" s="23">
        <f t="shared" si="6"/>
        <v>0</v>
      </c>
      <c r="X28" s="23">
        <f t="shared" si="7"/>
        <v>0</v>
      </c>
      <c r="Y28" s="23">
        <f t="shared" si="8"/>
        <v>0</v>
      </c>
      <c r="Z28" s="23">
        <f t="shared" si="9"/>
        <v>0</v>
      </c>
    </row>
    <row r="29" spans="2:26" ht="20.100000000000001" customHeight="1" thickBot="1" x14ac:dyDescent="0.25">
      <c r="B29" s="9" t="s">
        <v>33</v>
      </c>
      <c r="C29" s="12">
        <f>SUM(C12:C28)</f>
        <v>122</v>
      </c>
      <c r="D29" s="12">
        <f t="shared" ref="D29:R29" si="10">SUM(D12:D28)</f>
        <v>78</v>
      </c>
      <c r="E29" s="12">
        <f t="shared" si="10"/>
        <v>18</v>
      </c>
      <c r="F29" s="12">
        <f t="shared" si="10"/>
        <v>26</v>
      </c>
      <c r="G29" s="12">
        <f t="shared" si="10"/>
        <v>32</v>
      </c>
      <c r="H29" s="12">
        <f t="shared" si="10"/>
        <v>27</v>
      </c>
      <c r="I29" s="12">
        <f t="shared" si="10"/>
        <v>4</v>
      </c>
      <c r="J29" s="12">
        <f t="shared" si="10"/>
        <v>1</v>
      </c>
      <c r="K29" s="12">
        <f t="shared" si="10"/>
        <v>102</v>
      </c>
      <c r="L29" s="12">
        <f t="shared" si="10"/>
        <v>65</v>
      </c>
      <c r="M29" s="12">
        <f t="shared" si="10"/>
        <v>22</v>
      </c>
      <c r="N29" s="12">
        <f t="shared" si="10"/>
        <v>15</v>
      </c>
      <c r="O29" s="12">
        <f t="shared" si="10"/>
        <v>18</v>
      </c>
      <c r="P29" s="12">
        <f t="shared" si="10"/>
        <v>15</v>
      </c>
      <c r="Q29" s="12">
        <f t="shared" si="10"/>
        <v>3</v>
      </c>
      <c r="R29" s="12">
        <f t="shared" si="10"/>
        <v>0</v>
      </c>
      <c r="S29" s="12">
        <f>SUM(S12:S28)</f>
        <v>154</v>
      </c>
      <c r="T29" s="12">
        <f t="shared" ref="T29:Z29" si="11">SUM(T12:T28)</f>
        <v>105</v>
      </c>
      <c r="U29" s="12">
        <f t="shared" si="11"/>
        <v>22</v>
      </c>
      <c r="V29" s="12">
        <f t="shared" si="11"/>
        <v>27</v>
      </c>
      <c r="W29" s="12">
        <f t="shared" si="11"/>
        <v>120</v>
      </c>
      <c r="X29" s="12">
        <f t="shared" si="11"/>
        <v>80</v>
      </c>
      <c r="Y29" s="12">
        <f t="shared" si="11"/>
        <v>25</v>
      </c>
      <c r="Z29" s="12">
        <f t="shared" si="11"/>
        <v>15</v>
      </c>
    </row>
    <row r="30" spans="2:26" x14ac:dyDescent="0.2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3" spans="2:14" ht="44.25" customHeight="1" thickBot="1" x14ac:dyDescent="0.25">
      <c r="B33" s="18"/>
      <c r="C33" s="28" t="s">
        <v>122</v>
      </c>
      <c r="D33" s="28"/>
      <c r="E33" s="28"/>
      <c r="F33" s="28"/>
      <c r="G33" s="28" t="s">
        <v>122</v>
      </c>
      <c r="H33" s="28"/>
      <c r="I33" s="28"/>
      <c r="J33" s="28"/>
      <c r="K33" s="28" t="s">
        <v>122</v>
      </c>
      <c r="L33" s="28"/>
      <c r="M33" s="28"/>
      <c r="N33" s="28"/>
    </row>
    <row r="34" spans="2:14" ht="44.25" customHeight="1" thickBot="1" x14ac:dyDescent="0.25">
      <c r="B34" s="18"/>
      <c r="C34" s="55" t="s">
        <v>99</v>
      </c>
      <c r="D34" s="54"/>
      <c r="E34" s="54"/>
      <c r="F34" s="54"/>
      <c r="G34" s="55" t="s">
        <v>101</v>
      </c>
      <c r="H34" s="54"/>
      <c r="I34" s="54"/>
      <c r="J34" s="54"/>
      <c r="K34" s="55" t="s">
        <v>100</v>
      </c>
      <c r="L34" s="54"/>
      <c r="M34" s="54"/>
      <c r="N34" s="54"/>
    </row>
    <row r="35" spans="2:14" ht="44.25" customHeight="1" thickBot="1" x14ac:dyDescent="0.25">
      <c r="B35" s="18"/>
      <c r="C35" s="10" t="s">
        <v>33</v>
      </c>
      <c r="D35" s="10" t="s">
        <v>93</v>
      </c>
      <c r="E35" s="10" t="s">
        <v>94</v>
      </c>
      <c r="F35" s="10" t="s">
        <v>95</v>
      </c>
      <c r="G35" s="10" t="s">
        <v>33</v>
      </c>
      <c r="H35" s="10" t="s">
        <v>93</v>
      </c>
      <c r="I35" s="10" t="s">
        <v>94</v>
      </c>
      <c r="J35" s="10" t="s">
        <v>95</v>
      </c>
      <c r="K35" s="10" t="s">
        <v>33</v>
      </c>
      <c r="L35" s="10" t="s">
        <v>93</v>
      </c>
      <c r="M35" s="10" t="s">
        <v>94</v>
      </c>
      <c r="N35" s="10" t="s">
        <v>95</v>
      </c>
    </row>
    <row r="36" spans="2:14" ht="20.100000000000001" customHeight="1" thickBot="1" x14ac:dyDescent="0.25">
      <c r="B36" s="5" t="s">
        <v>2</v>
      </c>
      <c r="C36" s="14">
        <f t="shared" ref="C36:J36" si="12">IF(C12=0,"-",IF(K12=0,"-",(K12-C12)/C12))</f>
        <v>-3.7037037037037035E-2</v>
      </c>
      <c r="D36" s="14">
        <f t="shared" si="12"/>
        <v>-0.25</v>
      </c>
      <c r="E36" s="14">
        <f t="shared" si="12"/>
        <v>0.7142857142857143</v>
      </c>
      <c r="F36" s="14">
        <f t="shared" si="12"/>
        <v>-0.5</v>
      </c>
      <c r="G36" s="14">
        <f t="shared" si="12"/>
        <v>-0.8571428571428571</v>
      </c>
      <c r="H36" s="14">
        <f t="shared" si="12"/>
        <v>-0.8</v>
      </c>
      <c r="I36" s="14" t="str">
        <f t="shared" si="12"/>
        <v>-</v>
      </c>
      <c r="J36" s="14" t="str">
        <f t="shared" si="12"/>
        <v>-</v>
      </c>
      <c r="K36" s="14">
        <f>IF(S12=0,"-",IF(W12=0,"-",(W12-S12)/S12))</f>
        <v>-0.20588235294117646</v>
      </c>
      <c r="L36" s="14">
        <f>IF(T12=0,"-",IF(X12=0,"-",(X12-T12)/T12))</f>
        <v>-0.38095238095238093</v>
      </c>
      <c r="M36" s="14">
        <f>IF(U12=0,"-",IF(Y12=0,"-",(Y12-U12)/U12))</f>
        <v>0.5</v>
      </c>
      <c r="N36" s="14">
        <f>IF(V12=0,"-",IF(Z12=0,"-",(Z12-V12)/V12))</f>
        <v>-0.6</v>
      </c>
    </row>
    <row r="37" spans="2:14" ht="20.100000000000001" customHeight="1" thickBot="1" x14ac:dyDescent="0.25">
      <c r="B37" s="6" t="s">
        <v>3</v>
      </c>
      <c r="C37" s="14">
        <f t="shared" ref="C37:J37" si="13">IF(C13=0,"-",IF(K13=0,"-",(K13-C13)/C13))</f>
        <v>0.33333333333333331</v>
      </c>
      <c r="D37" s="14">
        <f t="shared" si="13"/>
        <v>0</v>
      </c>
      <c r="E37" s="14" t="str">
        <f t="shared" si="13"/>
        <v>-</v>
      </c>
      <c r="F37" s="14" t="str">
        <f t="shared" si="13"/>
        <v>-</v>
      </c>
      <c r="G37" s="14" t="str">
        <f t="shared" si="13"/>
        <v>-</v>
      </c>
      <c r="H37" s="14" t="str">
        <f t="shared" si="13"/>
        <v>-</v>
      </c>
      <c r="I37" s="14" t="str">
        <f t="shared" si="13"/>
        <v>-</v>
      </c>
      <c r="J37" s="14" t="str">
        <f t="shared" si="13"/>
        <v>-</v>
      </c>
      <c r="K37" s="14">
        <f t="shared" ref="K37:N37" si="14">IF(S13=0,"-",IF(W13=0,"-",(W13-S13)/S13))</f>
        <v>-0.2</v>
      </c>
      <c r="L37" s="14">
        <f t="shared" si="14"/>
        <v>-0.5</v>
      </c>
      <c r="M37" s="14" t="str">
        <f t="shared" si="14"/>
        <v>-</v>
      </c>
      <c r="N37" s="14" t="str">
        <f t="shared" si="14"/>
        <v>-</v>
      </c>
    </row>
    <row r="38" spans="2:14" ht="20.100000000000001" customHeight="1" thickBot="1" x14ac:dyDescent="0.25">
      <c r="B38" s="6" t="s">
        <v>4</v>
      </c>
      <c r="C38" s="14">
        <f t="shared" ref="C38:J38" si="15">IF(C14=0,"-",IF(K14=0,"-",(K14-C14)/C14))</f>
        <v>-0.4</v>
      </c>
      <c r="D38" s="14">
        <f t="shared" si="15"/>
        <v>-0.25</v>
      </c>
      <c r="E38" s="14" t="str">
        <f t="shared" si="15"/>
        <v>-</v>
      </c>
      <c r="F38" s="14" t="str">
        <f t="shared" si="15"/>
        <v>-</v>
      </c>
      <c r="G38" s="14" t="str">
        <f t="shared" si="15"/>
        <v>-</v>
      </c>
      <c r="H38" s="14" t="str">
        <f t="shared" si="15"/>
        <v>-</v>
      </c>
      <c r="I38" s="14" t="str">
        <f t="shared" si="15"/>
        <v>-</v>
      </c>
      <c r="J38" s="14" t="str">
        <f t="shared" si="15"/>
        <v>-</v>
      </c>
      <c r="K38" s="14">
        <f t="shared" ref="K38:N38" si="16">IF(S14=0,"-",IF(W14=0,"-",(W14-S14)/S14))</f>
        <v>-0.5</v>
      </c>
      <c r="L38" s="14">
        <f t="shared" si="16"/>
        <v>-0.4</v>
      </c>
      <c r="M38" s="14" t="str">
        <f t="shared" si="16"/>
        <v>-</v>
      </c>
      <c r="N38" s="14" t="str">
        <f t="shared" si="16"/>
        <v>-</v>
      </c>
    </row>
    <row r="39" spans="2:14" ht="20.100000000000001" customHeight="1" thickBot="1" x14ac:dyDescent="0.25">
      <c r="B39" s="6" t="s">
        <v>5</v>
      </c>
      <c r="C39" s="14" t="str">
        <f t="shared" ref="C39:J39" si="17">IF(C15=0,"-",IF(K15=0,"-",(K15-C15)/C15))</f>
        <v>-</v>
      </c>
      <c r="D39" s="14" t="str">
        <f t="shared" si="17"/>
        <v>-</v>
      </c>
      <c r="E39" s="14" t="str">
        <f t="shared" si="17"/>
        <v>-</v>
      </c>
      <c r="F39" s="14" t="str">
        <f t="shared" si="17"/>
        <v>-</v>
      </c>
      <c r="G39" s="14" t="str">
        <f t="shared" si="17"/>
        <v>-</v>
      </c>
      <c r="H39" s="14" t="str">
        <f t="shared" si="17"/>
        <v>-</v>
      </c>
      <c r="I39" s="14" t="str">
        <f t="shared" si="17"/>
        <v>-</v>
      </c>
      <c r="J39" s="14" t="str">
        <f t="shared" si="17"/>
        <v>-</v>
      </c>
      <c r="K39" s="14" t="str">
        <f t="shared" ref="K39:N39" si="18">IF(S15=0,"-",IF(W15=0,"-",(W15-S15)/S15))</f>
        <v>-</v>
      </c>
      <c r="L39" s="14" t="str">
        <f t="shared" si="18"/>
        <v>-</v>
      </c>
      <c r="M39" s="14" t="str">
        <f t="shared" si="18"/>
        <v>-</v>
      </c>
      <c r="N39" s="14" t="str">
        <f t="shared" si="18"/>
        <v>-</v>
      </c>
    </row>
    <row r="40" spans="2:14" ht="20.100000000000001" customHeight="1" thickBot="1" x14ac:dyDescent="0.25">
      <c r="B40" s="6" t="s">
        <v>6</v>
      </c>
      <c r="C40" s="14">
        <f t="shared" ref="C40:J40" si="19">IF(C16=0,"-",IF(K16=0,"-",(K16-C16)/C16))</f>
        <v>3</v>
      </c>
      <c r="D40" s="14" t="str">
        <f t="shared" si="19"/>
        <v>-</v>
      </c>
      <c r="E40" s="14" t="str">
        <f t="shared" si="19"/>
        <v>-</v>
      </c>
      <c r="F40" s="14">
        <f t="shared" si="19"/>
        <v>2</v>
      </c>
      <c r="G40" s="14" t="str">
        <f t="shared" si="19"/>
        <v>-</v>
      </c>
      <c r="H40" s="14" t="str">
        <f t="shared" si="19"/>
        <v>-</v>
      </c>
      <c r="I40" s="14" t="str">
        <f t="shared" si="19"/>
        <v>-</v>
      </c>
      <c r="J40" s="14" t="str">
        <f t="shared" si="19"/>
        <v>-</v>
      </c>
      <c r="K40" s="14">
        <f t="shared" ref="K40:N40" si="20">IF(S16=0,"-",IF(W16=0,"-",(W16-S16)/S16))</f>
        <v>1</v>
      </c>
      <c r="L40" s="14">
        <f t="shared" si="20"/>
        <v>0</v>
      </c>
      <c r="M40" s="14" t="str">
        <f t="shared" si="20"/>
        <v>-</v>
      </c>
      <c r="N40" s="14">
        <f t="shared" si="20"/>
        <v>2</v>
      </c>
    </row>
    <row r="41" spans="2:14" ht="20.100000000000001" customHeight="1" thickBot="1" x14ac:dyDescent="0.25">
      <c r="B41" s="6" t="s">
        <v>7</v>
      </c>
      <c r="C41" s="14" t="str">
        <f t="shared" ref="C41:J41" si="21">IF(C17=0,"-",IF(K17=0,"-",(K17-C17)/C17))</f>
        <v>-</v>
      </c>
      <c r="D41" s="14" t="str">
        <f t="shared" si="21"/>
        <v>-</v>
      </c>
      <c r="E41" s="14" t="str">
        <f t="shared" si="21"/>
        <v>-</v>
      </c>
      <c r="F41" s="14" t="str">
        <f t="shared" si="21"/>
        <v>-</v>
      </c>
      <c r="G41" s="14" t="str">
        <f t="shared" si="21"/>
        <v>-</v>
      </c>
      <c r="H41" s="14" t="str">
        <f t="shared" si="21"/>
        <v>-</v>
      </c>
      <c r="I41" s="14" t="str">
        <f t="shared" si="21"/>
        <v>-</v>
      </c>
      <c r="J41" s="14" t="str">
        <f t="shared" si="21"/>
        <v>-</v>
      </c>
      <c r="K41" s="14" t="str">
        <f t="shared" ref="K41:N41" si="22">IF(S17=0,"-",IF(W17=0,"-",(W17-S17)/S17))</f>
        <v>-</v>
      </c>
      <c r="L41" s="14" t="str">
        <f t="shared" si="22"/>
        <v>-</v>
      </c>
      <c r="M41" s="14" t="str">
        <f t="shared" si="22"/>
        <v>-</v>
      </c>
      <c r="N41" s="14" t="str">
        <f t="shared" si="22"/>
        <v>-</v>
      </c>
    </row>
    <row r="42" spans="2:14" ht="20.100000000000001" customHeight="1" thickBot="1" x14ac:dyDescent="0.25">
      <c r="B42" s="6" t="s">
        <v>8</v>
      </c>
      <c r="C42" s="14">
        <f t="shared" ref="C42:J42" si="23">IF(C18=0,"-",IF(K18=0,"-",(K18-C18)/C18))</f>
        <v>-0.5</v>
      </c>
      <c r="D42" s="14">
        <f t="shared" si="23"/>
        <v>0</v>
      </c>
      <c r="E42" s="14" t="str">
        <f t="shared" si="23"/>
        <v>-</v>
      </c>
      <c r="F42" s="14" t="str">
        <f t="shared" si="23"/>
        <v>-</v>
      </c>
      <c r="G42" s="14" t="str">
        <f t="shared" si="23"/>
        <v>-</v>
      </c>
      <c r="H42" s="14" t="str">
        <f t="shared" si="23"/>
        <v>-</v>
      </c>
      <c r="I42" s="14" t="str">
        <f t="shared" si="23"/>
        <v>-</v>
      </c>
      <c r="J42" s="14" t="str">
        <f t="shared" si="23"/>
        <v>-</v>
      </c>
      <c r="K42" s="14">
        <f t="shared" ref="K42:N42" si="24">IF(S18=0,"-",IF(W18=0,"-",(W18-S18)/S18))</f>
        <v>-0.5</v>
      </c>
      <c r="L42" s="14">
        <f t="shared" si="24"/>
        <v>0</v>
      </c>
      <c r="M42" s="14" t="str">
        <f t="shared" si="24"/>
        <v>-</v>
      </c>
      <c r="N42" s="14" t="str">
        <f t="shared" si="24"/>
        <v>-</v>
      </c>
    </row>
    <row r="43" spans="2:14" ht="20.100000000000001" customHeight="1" thickBot="1" x14ac:dyDescent="0.25">
      <c r="B43" s="6" t="s">
        <v>9</v>
      </c>
      <c r="C43" s="14">
        <f t="shared" ref="C43:J43" si="25">IF(C19=0,"-",IF(K19=0,"-",(K19-C19)/C19))</f>
        <v>-0.5</v>
      </c>
      <c r="D43" s="14">
        <f t="shared" si="25"/>
        <v>0</v>
      </c>
      <c r="E43" s="14" t="str">
        <f t="shared" si="25"/>
        <v>-</v>
      </c>
      <c r="F43" s="14">
        <f t="shared" si="25"/>
        <v>-0.66666666666666663</v>
      </c>
      <c r="G43" s="14" t="str">
        <f t="shared" si="25"/>
        <v>-</v>
      </c>
      <c r="H43" s="14" t="str">
        <f t="shared" si="25"/>
        <v>-</v>
      </c>
      <c r="I43" s="14" t="str">
        <f t="shared" si="25"/>
        <v>-</v>
      </c>
      <c r="J43" s="14" t="str">
        <f t="shared" si="25"/>
        <v>-</v>
      </c>
      <c r="K43" s="14">
        <f t="shared" ref="K43:N43" si="26">IF(S19=0,"-",IF(W19=0,"-",(W19-S19)/S19))</f>
        <v>-0.6</v>
      </c>
      <c r="L43" s="14">
        <f t="shared" si="26"/>
        <v>0</v>
      </c>
      <c r="M43" s="14" t="str">
        <f t="shared" si="26"/>
        <v>-</v>
      </c>
      <c r="N43" s="14">
        <f t="shared" si="26"/>
        <v>-0.66666666666666663</v>
      </c>
    </row>
    <row r="44" spans="2:14" ht="20.100000000000001" customHeight="1" thickBot="1" x14ac:dyDescent="0.25">
      <c r="B44" s="6" t="s">
        <v>10</v>
      </c>
      <c r="C44" s="14">
        <f t="shared" ref="C44:J44" si="27">IF(C20=0,"-",IF(K20=0,"-",(K20-C20)/C20))</f>
        <v>-0.43333333333333335</v>
      </c>
      <c r="D44" s="14">
        <f t="shared" si="27"/>
        <v>-0.47058823529411764</v>
      </c>
      <c r="E44" s="14">
        <f t="shared" si="27"/>
        <v>0</v>
      </c>
      <c r="F44" s="14">
        <f t="shared" si="27"/>
        <v>-0.45454545454545453</v>
      </c>
      <c r="G44" s="14">
        <f t="shared" si="27"/>
        <v>0</v>
      </c>
      <c r="H44" s="14">
        <f t="shared" si="27"/>
        <v>-0.2857142857142857</v>
      </c>
      <c r="I44" s="14">
        <f t="shared" si="27"/>
        <v>2</v>
      </c>
      <c r="J44" s="14" t="str">
        <f t="shared" si="27"/>
        <v>-</v>
      </c>
      <c r="K44" s="14">
        <f t="shared" ref="K44:N44" si="28">IF(S20=0,"-",IF(W20=0,"-",(W20-S20)/S20))</f>
        <v>-0.34210526315789475</v>
      </c>
      <c r="L44" s="14">
        <f t="shared" si="28"/>
        <v>-0.41666666666666669</v>
      </c>
      <c r="M44" s="14">
        <f t="shared" si="28"/>
        <v>0.66666666666666663</v>
      </c>
      <c r="N44" s="14">
        <f t="shared" si="28"/>
        <v>-0.45454545454545453</v>
      </c>
    </row>
    <row r="45" spans="2:14" ht="20.100000000000001" customHeight="1" thickBot="1" x14ac:dyDescent="0.25">
      <c r="B45" s="6" t="s">
        <v>11</v>
      </c>
      <c r="C45" s="14">
        <f t="shared" ref="C45:J45" si="29">IF(C21=0,"-",IF(K21=0,"-",(K21-C21)/C21))</f>
        <v>-0.4375</v>
      </c>
      <c r="D45" s="14">
        <f t="shared" si="29"/>
        <v>-0.41666666666666669</v>
      </c>
      <c r="E45" s="14">
        <f t="shared" si="29"/>
        <v>0</v>
      </c>
      <c r="F45" s="14">
        <f t="shared" si="29"/>
        <v>-0.66666666666666663</v>
      </c>
      <c r="G45" s="14">
        <f t="shared" si="29"/>
        <v>0</v>
      </c>
      <c r="H45" s="14">
        <f t="shared" si="29"/>
        <v>0</v>
      </c>
      <c r="I45" s="14" t="str">
        <f t="shared" si="29"/>
        <v>-</v>
      </c>
      <c r="J45" s="14" t="str">
        <f t="shared" si="29"/>
        <v>-</v>
      </c>
      <c r="K45" s="14">
        <f t="shared" ref="K45:N45" si="30">IF(S21=0,"-",IF(W21=0,"-",(W21-S21)/S21))</f>
        <v>-0.3888888888888889</v>
      </c>
      <c r="L45" s="14">
        <f t="shared" si="30"/>
        <v>-0.35714285714285715</v>
      </c>
      <c r="M45" s="14">
        <f t="shared" si="30"/>
        <v>0</v>
      </c>
      <c r="N45" s="14">
        <f t="shared" si="30"/>
        <v>-0.66666666666666663</v>
      </c>
    </row>
    <row r="46" spans="2:14" ht="20.100000000000001" customHeight="1" thickBot="1" x14ac:dyDescent="0.25">
      <c r="B46" s="6" t="s">
        <v>12</v>
      </c>
      <c r="C46" s="14">
        <f t="shared" ref="C46:J46" si="31">IF(C22=0,"-",IF(K22=0,"-",(K22-C22)/C22))</f>
        <v>0</v>
      </c>
      <c r="D46" s="14">
        <f t="shared" si="31"/>
        <v>1</v>
      </c>
      <c r="E46" s="14" t="str">
        <f t="shared" si="31"/>
        <v>-</v>
      </c>
      <c r="F46" s="14" t="str">
        <f t="shared" si="31"/>
        <v>-</v>
      </c>
      <c r="G46" s="14" t="str">
        <f t="shared" si="31"/>
        <v>-</v>
      </c>
      <c r="H46" s="14" t="str">
        <f t="shared" si="31"/>
        <v>-</v>
      </c>
      <c r="I46" s="14" t="str">
        <f t="shared" si="31"/>
        <v>-</v>
      </c>
      <c r="J46" s="14" t="str">
        <f t="shared" si="31"/>
        <v>-</v>
      </c>
      <c r="K46" s="14">
        <f t="shared" ref="K46:N46" si="32">IF(S22=0,"-",IF(W22=0,"-",(W22-S22)/S22))</f>
        <v>0.5</v>
      </c>
      <c r="L46" s="14">
        <f t="shared" si="32"/>
        <v>2</v>
      </c>
      <c r="M46" s="14" t="str">
        <f t="shared" si="32"/>
        <v>-</v>
      </c>
      <c r="N46" s="14" t="str">
        <f t="shared" si="32"/>
        <v>-</v>
      </c>
    </row>
    <row r="47" spans="2:14" ht="20.100000000000001" customHeight="1" thickBot="1" x14ac:dyDescent="0.25">
      <c r="B47" s="6" t="s">
        <v>13</v>
      </c>
      <c r="C47" s="14">
        <f t="shared" ref="C47:J47" si="33">IF(C23=0,"-",IF(K23=0,"-",(K23-C23)/C23))</f>
        <v>0.66666666666666663</v>
      </c>
      <c r="D47" s="14">
        <f t="shared" si="33"/>
        <v>0.33333333333333331</v>
      </c>
      <c r="E47" s="14" t="str">
        <f t="shared" si="33"/>
        <v>-</v>
      </c>
      <c r="F47" s="14" t="str">
        <f t="shared" si="33"/>
        <v>-</v>
      </c>
      <c r="G47" s="14">
        <f t="shared" si="33"/>
        <v>0</v>
      </c>
      <c r="H47" s="14">
        <f t="shared" si="33"/>
        <v>0</v>
      </c>
      <c r="I47" s="14" t="str">
        <f t="shared" si="33"/>
        <v>-</v>
      </c>
      <c r="J47" s="14" t="str">
        <f t="shared" si="33"/>
        <v>-</v>
      </c>
      <c r="K47" s="14">
        <f t="shared" ref="K47:N47" si="34">IF(S23=0,"-",IF(W23=0,"-",(W23-S23)/S23))</f>
        <v>0.5</v>
      </c>
      <c r="L47" s="14">
        <f t="shared" si="34"/>
        <v>0.25</v>
      </c>
      <c r="M47" s="14" t="str">
        <f t="shared" si="34"/>
        <v>-</v>
      </c>
      <c r="N47" s="14" t="str">
        <f t="shared" si="34"/>
        <v>-</v>
      </c>
    </row>
    <row r="48" spans="2:14" ht="20.100000000000001" customHeight="1" thickBot="1" x14ac:dyDescent="0.25">
      <c r="B48" s="6" t="s">
        <v>14</v>
      </c>
      <c r="C48" s="14">
        <f t="shared" ref="C48:J48" si="35">IF(C24=0,"-",IF(K24=0,"-",(K24-C24)/C24))</f>
        <v>0.33333333333333331</v>
      </c>
      <c r="D48" s="14">
        <f t="shared" si="35"/>
        <v>0.25</v>
      </c>
      <c r="E48" s="14">
        <f t="shared" si="35"/>
        <v>0.33333333333333331</v>
      </c>
      <c r="F48" s="14">
        <f t="shared" si="35"/>
        <v>1</v>
      </c>
      <c r="G48" s="14">
        <f t="shared" si="35"/>
        <v>-0.4</v>
      </c>
      <c r="H48" s="14">
        <f t="shared" si="35"/>
        <v>-0.25</v>
      </c>
      <c r="I48" s="14" t="str">
        <f t="shared" si="35"/>
        <v>-</v>
      </c>
      <c r="J48" s="14" t="str">
        <f t="shared" si="35"/>
        <v>-</v>
      </c>
      <c r="K48" s="14">
        <f t="shared" ref="K48:N48" si="36">IF(S24=0,"-",IF(W24=0,"-",(W24-S24)/S24))</f>
        <v>0.11764705882352941</v>
      </c>
      <c r="L48" s="14">
        <f t="shared" si="36"/>
        <v>8.3333333333333329E-2</v>
      </c>
      <c r="M48" s="14">
        <f t="shared" si="36"/>
        <v>0</v>
      </c>
      <c r="N48" s="14">
        <f t="shared" si="36"/>
        <v>1</v>
      </c>
    </row>
    <row r="49" spans="2:14" ht="20.100000000000001" customHeight="1" thickBot="1" x14ac:dyDescent="0.25">
      <c r="B49" s="6" t="s">
        <v>15</v>
      </c>
      <c r="C49" s="14">
        <f t="shared" ref="C49:J49" si="37">IF(C25=0,"-",IF(K25=0,"-",(K25-C25)/C25))</f>
        <v>-0.25</v>
      </c>
      <c r="D49" s="14">
        <f t="shared" si="37"/>
        <v>-0.25</v>
      </c>
      <c r="E49" s="14" t="str">
        <f t="shared" si="37"/>
        <v>-</v>
      </c>
      <c r="F49" s="14" t="str">
        <f t="shared" si="37"/>
        <v>-</v>
      </c>
      <c r="G49" s="14" t="str">
        <f t="shared" si="37"/>
        <v>-</v>
      </c>
      <c r="H49" s="14" t="str">
        <f t="shared" si="37"/>
        <v>-</v>
      </c>
      <c r="I49" s="14" t="str">
        <f t="shared" si="37"/>
        <v>-</v>
      </c>
      <c r="J49" s="14" t="str">
        <f t="shared" si="37"/>
        <v>-</v>
      </c>
      <c r="K49" s="14">
        <f t="shared" ref="K49:N49" si="38">IF(S25=0,"-",IF(W25=0,"-",(W25-S25)/S25))</f>
        <v>-0.25</v>
      </c>
      <c r="L49" s="14">
        <f t="shared" si="38"/>
        <v>-0.25</v>
      </c>
      <c r="M49" s="14" t="str">
        <f t="shared" si="38"/>
        <v>-</v>
      </c>
      <c r="N49" s="14" t="str">
        <f t="shared" si="38"/>
        <v>-</v>
      </c>
    </row>
    <row r="50" spans="2:14" ht="20.100000000000001" customHeight="1" thickBot="1" x14ac:dyDescent="0.25">
      <c r="B50" s="6" t="s">
        <v>16</v>
      </c>
      <c r="C50" s="14">
        <f t="shared" ref="C50:J50" si="39">IF(C26=0,"-",IF(K26=0,"-",(K26-C26)/C26))</f>
        <v>-0.8</v>
      </c>
      <c r="D50" s="14">
        <f t="shared" si="39"/>
        <v>-0.75</v>
      </c>
      <c r="E50" s="14" t="str">
        <f t="shared" si="39"/>
        <v>-</v>
      </c>
      <c r="F50" s="14" t="str">
        <f t="shared" si="39"/>
        <v>-</v>
      </c>
      <c r="G50" s="14" t="str">
        <f t="shared" si="39"/>
        <v>-</v>
      </c>
      <c r="H50" s="14" t="str">
        <f t="shared" si="39"/>
        <v>-</v>
      </c>
      <c r="I50" s="14" t="str">
        <f t="shared" si="39"/>
        <v>-</v>
      </c>
      <c r="J50" s="14" t="str">
        <f t="shared" si="39"/>
        <v>-</v>
      </c>
      <c r="K50" s="14">
        <f t="shared" ref="K50:N50" si="40">IF(S26=0,"-",IF(W26=0,"-",(W26-S26)/S26))</f>
        <v>-0.875</v>
      </c>
      <c r="L50" s="14">
        <f t="shared" si="40"/>
        <v>-0.8571428571428571</v>
      </c>
      <c r="M50" s="14" t="str">
        <f t="shared" si="40"/>
        <v>-</v>
      </c>
      <c r="N50" s="14" t="str">
        <f t="shared" si="40"/>
        <v>-</v>
      </c>
    </row>
    <row r="51" spans="2:14" ht="20.100000000000001" customHeight="1" thickBot="1" x14ac:dyDescent="0.25">
      <c r="B51" s="7" t="s">
        <v>17</v>
      </c>
      <c r="C51" s="14">
        <f t="shared" ref="C51:J51" si="41">IF(C27=0,"-",IF(K27=0,"-",(K27-C27)/C27))</f>
        <v>0.125</v>
      </c>
      <c r="D51" s="14">
        <f t="shared" si="41"/>
        <v>0.8</v>
      </c>
      <c r="E51" s="14" t="str">
        <f t="shared" si="41"/>
        <v>-</v>
      </c>
      <c r="F51" s="14" t="str">
        <f t="shared" si="41"/>
        <v>-</v>
      </c>
      <c r="G51" s="14">
        <f t="shared" si="41"/>
        <v>0</v>
      </c>
      <c r="H51" s="14">
        <f t="shared" si="41"/>
        <v>0</v>
      </c>
      <c r="I51" s="14" t="str">
        <f t="shared" si="41"/>
        <v>-</v>
      </c>
      <c r="J51" s="14" t="str">
        <f t="shared" si="41"/>
        <v>-</v>
      </c>
      <c r="K51" s="14">
        <f t="shared" ref="K51:N51" si="42">IF(S27=0,"-",IF(W27=0,"-",(W27-S27)/S27))</f>
        <v>0.1111111111111111</v>
      </c>
      <c r="L51" s="14">
        <f t="shared" si="42"/>
        <v>0.66666666666666663</v>
      </c>
      <c r="M51" s="14" t="str">
        <f t="shared" si="42"/>
        <v>-</v>
      </c>
      <c r="N51" s="14" t="str">
        <f t="shared" si="42"/>
        <v>-</v>
      </c>
    </row>
    <row r="52" spans="2:14" ht="20.100000000000001" customHeight="1" thickBot="1" x14ac:dyDescent="0.25">
      <c r="B52" s="8" t="s">
        <v>18</v>
      </c>
      <c r="C52" s="14" t="str">
        <f t="shared" ref="C52:J52" si="43">IF(C28=0,"-",IF(K28=0,"-",(K28-C28)/C28))</f>
        <v>-</v>
      </c>
      <c r="D52" s="14" t="str">
        <f t="shared" si="43"/>
        <v>-</v>
      </c>
      <c r="E52" s="14" t="str">
        <f t="shared" si="43"/>
        <v>-</v>
      </c>
      <c r="F52" s="14" t="str">
        <f t="shared" si="43"/>
        <v>-</v>
      </c>
      <c r="G52" s="14" t="str">
        <f t="shared" si="43"/>
        <v>-</v>
      </c>
      <c r="H52" s="14" t="str">
        <f t="shared" si="43"/>
        <v>-</v>
      </c>
      <c r="I52" s="14" t="str">
        <f t="shared" si="43"/>
        <v>-</v>
      </c>
      <c r="J52" s="14" t="str">
        <f t="shared" si="43"/>
        <v>-</v>
      </c>
      <c r="K52" s="14" t="str">
        <f t="shared" ref="K52:N52" si="44">IF(S28=0,"-",IF(W28=0,"-",(W28-S28)/S28))</f>
        <v>-</v>
      </c>
      <c r="L52" s="14" t="str">
        <f t="shared" si="44"/>
        <v>-</v>
      </c>
      <c r="M52" s="14" t="str">
        <f t="shared" si="44"/>
        <v>-</v>
      </c>
      <c r="N52" s="14" t="str">
        <f t="shared" si="44"/>
        <v>-</v>
      </c>
    </row>
    <row r="53" spans="2:14" ht="20.100000000000001" customHeight="1" thickBot="1" x14ac:dyDescent="0.25">
      <c r="B53" s="9" t="s">
        <v>33</v>
      </c>
      <c r="C53" s="15">
        <f t="shared" ref="C53:J53" si="45">IF(C29=0,"-",IF(K29=0,"-",(K29-C29)/C29))</f>
        <v>-0.16393442622950818</v>
      </c>
      <c r="D53" s="15">
        <f t="shared" si="45"/>
        <v>-0.16666666666666666</v>
      </c>
      <c r="E53" s="15">
        <f t="shared" si="45"/>
        <v>0.22222222222222221</v>
      </c>
      <c r="F53" s="15">
        <f t="shared" si="45"/>
        <v>-0.42307692307692307</v>
      </c>
      <c r="G53" s="15">
        <f t="shared" si="45"/>
        <v>-0.4375</v>
      </c>
      <c r="H53" s="15">
        <f t="shared" si="45"/>
        <v>-0.44444444444444442</v>
      </c>
      <c r="I53" s="15">
        <f t="shared" si="45"/>
        <v>-0.25</v>
      </c>
      <c r="J53" s="15" t="str">
        <f t="shared" si="45"/>
        <v>-</v>
      </c>
      <c r="K53" s="15">
        <f t="shared" ref="K53:N53" si="46">IF(S29=0,"-",IF(W29=0,"-",(W29-S29)/S29))</f>
        <v>-0.22077922077922077</v>
      </c>
      <c r="L53" s="15">
        <f t="shared" si="46"/>
        <v>-0.23809523809523808</v>
      </c>
      <c r="M53" s="15">
        <f t="shared" si="46"/>
        <v>0.13636363636363635</v>
      </c>
      <c r="N53" s="15">
        <f t="shared" si="46"/>
        <v>-0.44444444444444442</v>
      </c>
    </row>
    <row r="54" spans="2:14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</sheetData>
  <mergeCells count="16">
    <mergeCell ref="S9:V9"/>
    <mergeCell ref="W9:Z9"/>
    <mergeCell ref="S10:Z10"/>
    <mergeCell ref="C10:F10"/>
    <mergeCell ref="G10:J10"/>
    <mergeCell ref="C9:J9"/>
    <mergeCell ref="K9:R9"/>
    <mergeCell ref="K10:N10"/>
    <mergeCell ref="B9:B11"/>
    <mergeCell ref="O10:R10"/>
    <mergeCell ref="C33:F33"/>
    <mergeCell ref="C34:F34"/>
    <mergeCell ref="G33:J33"/>
    <mergeCell ref="G34:J34"/>
    <mergeCell ref="K33:N33"/>
    <mergeCell ref="K34:N3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1" t="s">
        <v>119</v>
      </c>
      <c r="D8" s="51"/>
      <c r="E8" s="51"/>
      <c r="F8" s="51"/>
      <c r="G8" s="27"/>
      <c r="H8" s="50" t="s">
        <v>120</v>
      </c>
      <c r="I8" s="51"/>
      <c r="J8" s="51"/>
      <c r="K8" s="51"/>
      <c r="L8" s="27"/>
      <c r="M8" s="50" t="s">
        <v>122</v>
      </c>
      <c r="N8" s="51"/>
      <c r="O8" s="51"/>
      <c r="P8" s="51"/>
      <c r="Q8" s="27"/>
    </row>
    <row r="9" spans="2:17" ht="44.25" customHeight="1" thickBot="1" x14ac:dyDescent="0.25">
      <c r="C9" s="36" t="s">
        <v>85</v>
      </c>
      <c r="D9" s="36"/>
      <c r="E9" s="36"/>
      <c r="F9" s="36"/>
      <c r="G9" s="37"/>
      <c r="H9" s="36" t="s">
        <v>85</v>
      </c>
      <c r="I9" s="36"/>
      <c r="J9" s="36"/>
      <c r="K9" s="36"/>
      <c r="L9" s="37"/>
      <c r="M9" s="36" t="s">
        <v>85</v>
      </c>
      <c r="N9" s="36"/>
      <c r="O9" s="36"/>
      <c r="P9" s="36"/>
      <c r="Q9" s="37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34</v>
      </c>
      <c r="D11" s="23">
        <v>19</v>
      </c>
      <c r="E11" s="23">
        <v>8</v>
      </c>
      <c r="F11" s="23">
        <v>5</v>
      </c>
      <c r="G11" s="23">
        <v>2</v>
      </c>
      <c r="H11" s="23">
        <v>27</v>
      </c>
      <c r="I11" s="23">
        <v>22</v>
      </c>
      <c r="J11" s="23">
        <v>4</v>
      </c>
      <c r="K11" s="23">
        <v>0</v>
      </c>
      <c r="L11" s="23">
        <v>1</v>
      </c>
      <c r="M11" s="14">
        <f>IF(C11=0,"-",IF(H11=0,"-",(H11-C11)/C11))</f>
        <v>-0.20588235294117646</v>
      </c>
      <c r="N11" s="14">
        <f t="shared" ref="N11:Q28" si="0">IF(D11=0,"-",IF(I11=0,"-",(I11-D11)/D11))</f>
        <v>0.15789473684210525</v>
      </c>
      <c r="O11" s="14">
        <f t="shared" si="0"/>
        <v>-0.5</v>
      </c>
      <c r="P11" s="14" t="str">
        <f t="shared" si="0"/>
        <v>-</v>
      </c>
      <c r="Q11" s="14">
        <f t="shared" si="0"/>
        <v>-0.5</v>
      </c>
    </row>
    <row r="12" spans="2:17" ht="20.100000000000001" customHeight="1" thickBot="1" x14ac:dyDescent="0.25">
      <c r="B12" s="6" t="s">
        <v>3</v>
      </c>
      <c r="C12" s="23">
        <v>5</v>
      </c>
      <c r="D12" s="23">
        <v>2</v>
      </c>
      <c r="E12" s="23">
        <v>1</v>
      </c>
      <c r="F12" s="23">
        <v>1</v>
      </c>
      <c r="G12" s="23">
        <v>1</v>
      </c>
      <c r="H12" s="23">
        <v>4</v>
      </c>
      <c r="I12" s="23">
        <v>3</v>
      </c>
      <c r="J12" s="23">
        <v>1</v>
      </c>
      <c r="K12" s="23">
        <v>0</v>
      </c>
      <c r="L12" s="23">
        <v>0</v>
      </c>
      <c r="M12" s="14">
        <f t="shared" ref="M12:M28" si="1">IF(C12=0,"-",IF(H12=0,"-",(H12-C12)/C12))</f>
        <v>-0.2</v>
      </c>
      <c r="N12" s="14">
        <f t="shared" si="0"/>
        <v>0.5</v>
      </c>
      <c r="O12" s="14">
        <f t="shared" si="0"/>
        <v>0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6</v>
      </c>
      <c r="D13" s="23">
        <v>4</v>
      </c>
      <c r="E13" s="23">
        <v>1</v>
      </c>
      <c r="F13" s="23">
        <v>1</v>
      </c>
      <c r="G13" s="23">
        <v>0</v>
      </c>
      <c r="H13" s="23">
        <v>3</v>
      </c>
      <c r="I13" s="23">
        <v>3</v>
      </c>
      <c r="J13" s="23">
        <v>0</v>
      </c>
      <c r="K13" s="23">
        <v>0</v>
      </c>
      <c r="L13" s="23">
        <v>0</v>
      </c>
      <c r="M13" s="14">
        <f t="shared" si="1"/>
        <v>-0.5</v>
      </c>
      <c r="N13" s="14">
        <f t="shared" si="0"/>
        <v>-0.25</v>
      </c>
      <c r="O13" s="14" t="str">
        <f t="shared" si="0"/>
        <v>-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1</v>
      </c>
      <c r="I14" s="23">
        <v>0</v>
      </c>
      <c r="J14" s="23">
        <v>0</v>
      </c>
      <c r="K14" s="23">
        <v>1</v>
      </c>
      <c r="L14" s="23">
        <v>0</v>
      </c>
      <c r="M14" s="14" t="str">
        <f t="shared" si="1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2</v>
      </c>
      <c r="D15" s="23">
        <v>1</v>
      </c>
      <c r="E15" s="23">
        <v>0</v>
      </c>
      <c r="F15" s="23">
        <v>0</v>
      </c>
      <c r="G15" s="23">
        <v>1</v>
      </c>
      <c r="H15" s="23">
        <v>3</v>
      </c>
      <c r="I15" s="23">
        <v>3</v>
      </c>
      <c r="J15" s="23">
        <v>0</v>
      </c>
      <c r="K15" s="23">
        <v>0</v>
      </c>
      <c r="L15" s="23">
        <v>0</v>
      </c>
      <c r="M15" s="14">
        <f t="shared" si="1"/>
        <v>0.5</v>
      </c>
      <c r="N15" s="14">
        <f t="shared" si="0"/>
        <v>2</v>
      </c>
      <c r="O15" s="14" t="str">
        <f t="shared" si="0"/>
        <v>-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2</v>
      </c>
      <c r="D17" s="23">
        <v>1</v>
      </c>
      <c r="E17" s="23">
        <v>1</v>
      </c>
      <c r="F17" s="23">
        <v>0</v>
      </c>
      <c r="G17" s="23">
        <v>0</v>
      </c>
      <c r="H17" s="23">
        <v>1</v>
      </c>
      <c r="I17" s="23">
        <v>1</v>
      </c>
      <c r="J17" s="23">
        <v>0</v>
      </c>
      <c r="K17" s="23">
        <v>0</v>
      </c>
      <c r="L17" s="23">
        <v>0</v>
      </c>
      <c r="M17" s="14">
        <f t="shared" si="1"/>
        <v>-0.5</v>
      </c>
      <c r="N17" s="14">
        <f t="shared" si="0"/>
        <v>0</v>
      </c>
      <c r="O17" s="14" t="str">
        <f t="shared" si="0"/>
        <v>-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5</v>
      </c>
      <c r="D18" s="23">
        <v>2</v>
      </c>
      <c r="E18" s="23">
        <v>2</v>
      </c>
      <c r="F18" s="23">
        <v>1</v>
      </c>
      <c r="G18" s="23">
        <v>0</v>
      </c>
      <c r="H18" s="23">
        <v>2</v>
      </c>
      <c r="I18" s="23">
        <v>2</v>
      </c>
      <c r="J18" s="23">
        <v>0</v>
      </c>
      <c r="K18" s="23">
        <v>0</v>
      </c>
      <c r="L18" s="23">
        <v>0</v>
      </c>
      <c r="M18" s="14">
        <f t="shared" si="1"/>
        <v>-0.6</v>
      </c>
      <c r="N18" s="14">
        <f t="shared" si="0"/>
        <v>0</v>
      </c>
      <c r="O18" s="14" t="str">
        <f t="shared" si="0"/>
        <v>-</v>
      </c>
      <c r="P18" s="14" t="str">
        <f t="shared" si="0"/>
        <v>-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37</v>
      </c>
      <c r="D19" s="23">
        <v>16</v>
      </c>
      <c r="E19" s="23">
        <v>13</v>
      </c>
      <c r="F19" s="23">
        <v>4</v>
      </c>
      <c r="G19" s="23">
        <v>4</v>
      </c>
      <c r="H19" s="23">
        <v>25</v>
      </c>
      <c r="I19" s="23">
        <v>11</v>
      </c>
      <c r="J19" s="23">
        <v>6</v>
      </c>
      <c r="K19" s="23">
        <v>5</v>
      </c>
      <c r="L19" s="23">
        <v>3</v>
      </c>
      <c r="M19" s="14">
        <f t="shared" si="1"/>
        <v>-0.32432432432432434</v>
      </c>
      <c r="N19" s="14">
        <f t="shared" si="0"/>
        <v>-0.3125</v>
      </c>
      <c r="O19" s="14">
        <f t="shared" si="0"/>
        <v>-0.53846153846153844</v>
      </c>
      <c r="P19" s="14">
        <f t="shared" si="0"/>
        <v>0.25</v>
      </c>
      <c r="Q19" s="14">
        <f t="shared" si="0"/>
        <v>-0.25</v>
      </c>
    </row>
    <row r="20" spans="2:17" ht="20.100000000000001" customHeight="1" thickBot="1" x14ac:dyDescent="0.25">
      <c r="B20" s="6" t="s">
        <v>11</v>
      </c>
      <c r="C20" s="23">
        <v>16</v>
      </c>
      <c r="D20" s="23">
        <v>11</v>
      </c>
      <c r="E20" s="23">
        <v>5</v>
      </c>
      <c r="F20" s="23">
        <v>0</v>
      </c>
      <c r="G20" s="23">
        <v>0</v>
      </c>
      <c r="H20" s="23">
        <v>11</v>
      </c>
      <c r="I20" s="23">
        <v>4</v>
      </c>
      <c r="J20" s="23">
        <v>5</v>
      </c>
      <c r="K20" s="23">
        <v>2</v>
      </c>
      <c r="L20" s="23">
        <v>0</v>
      </c>
      <c r="M20" s="14">
        <f t="shared" si="1"/>
        <v>-0.3125</v>
      </c>
      <c r="N20" s="14">
        <f t="shared" si="0"/>
        <v>-0.63636363636363635</v>
      </c>
      <c r="O20" s="14">
        <f t="shared" si="0"/>
        <v>0</v>
      </c>
      <c r="P20" s="14" t="str">
        <f t="shared" si="0"/>
        <v>-</v>
      </c>
      <c r="Q20" s="14" t="str">
        <f t="shared" si="0"/>
        <v>-</v>
      </c>
    </row>
    <row r="21" spans="2:17" ht="20.100000000000001" customHeight="1" thickBot="1" x14ac:dyDescent="0.25">
      <c r="B21" s="6" t="s">
        <v>12</v>
      </c>
      <c r="C21" s="23">
        <v>2</v>
      </c>
      <c r="D21" s="23">
        <v>2</v>
      </c>
      <c r="E21" s="23">
        <v>0</v>
      </c>
      <c r="F21" s="23">
        <v>0</v>
      </c>
      <c r="G21" s="23">
        <v>0</v>
      </c>
      <c r="H21" s="23">
        <v>3</v>
      </c>
      <c r="I21" s="23">
        <v>2</v>
      </c>
      <c r="J21" s="23">
        <v>0</v>
      </c>
      <c r="K21" s="23">
        <v>0</v>
      </c>
      <c r="L21" s="23">
        <v>1</v>
      </c>
      <c r="M21" s="14">
        <f t="shared" si="1"/>
        <v>0.5</v>
      </c>
      <c r="N21" s="14">
        <f t="shared" si="0"/>
        <v>0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4</v>
      </c>
      <c r="D22" s="23">
        <v>3</v>
      </c>
      <c r="E22" s="23">
        <v>0</v>
      </c>
      <c r="F22" s="23">
        <v>1</v>
      </c>
      <c r="G22" s="23">
        <v>0</v>
      </c>
      <c r="H22" s="23">
        <v>6</v>
      </c>
      <c r="I22" s="23">
        <v>5</v>
      </c>
      <c r="J22" s="23">
        <v>0</v>
      </c>
      <c r="K22" s="23">
        <v>1</v>
      </c>
      <c r="L22" s="23">
        <v>0</v>
      </c>
      <c r="M22" s="14">
        <f t="shared" si="1"/>
        <v>0.5</v>
      </c>
      <c r="N22" s="14">
        <f t="shared" si="0"/>
        <v>0.66666666666666663</v>
      </c>
      <c r="O22" s="14" t="str">
        <f t="shared" si="0"/>
        <v>-</v>
      </c>
      <c r="P22" s="14">
        <f t="shared" si="0"/>
        <v>0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18</v>
      </c>
      <c r="D23" s="23">
        <v>8</v>
      </c>
      <c r="E23" s="23">
        <v>5</v>
      </c>
      <c r="F23" s="23">
        <v>2</v>
      </c>
      <c r="G23" s="23">
        <v>3</v>
      </c>
      <c r="H23" s="23">
        <v>19</v>
      </c>
      <c r="I23" s="23">
        <v>10</v>
      </c>
      <c r="J23" s="23">
        <v>6</v>
      </c>
      <c r="K23" s="23">
        <v>3</v>
      </c>
      <c r="L23" s="23">
        <v>0</v>
      </c>
      <c r="M23" s="14">
        <f t="shared" si="1"/>
        <v>5.5555555555555552E-2</v>
      </c>
      <c r="N23" s="14">
        <f t="shared" si="0"/>
        <v>0.25</v>
      </c>
      <c r="O23" s="14">
        <f t="shared" si="0"/>
        <v>0.2</v>
      </c>
      <c r="P23" s="14">
        <f t="shared" si="0"/>
        <v>0.5</v>
      </c>
      <c r="Q23" s="14" t="str">
        <f t="shared" si="0"/>
        <v>-</v>
      </c>
    </row>
    <row r="24" spans="2:17" ht="20.100000000000001" customHeight="1" thickBot="1" x14ac:dyDescent="0.25">
      <c r="B24" s="6" t="s">
        <v>15</v>
      </c>
      <c r="C24" s="23">
        <v>4</v>
      </c>
      <c r="D24" s="23">
        <v>4</v>
      </c>
      <c r="E24" s="23">
        <v>0</v>
      </c>
      <c r="F24" s="23">
        <v>0</v>
      </c>
      <c r="G24" s="23">
        <v>0</v>
      </c>
      <c r="H24" s="23">
        <v>3</v>
      </c>
      <c r="I24" s="23">
        <v>3</v>
      </c>
      <c r="J24" s="23">
        <v>0</v>
      </c>
      <c r="K24" s="23">
        <v>0</v>
      </c>
      <c r="L24" s="23">
        <v>0</v>
      </c>
      <c r="M24" s="14">
        <f t="shared" si="1"/>
        <v>-0.25</v>
      </c>
      <c r="N24" s="14">
        <f t="shared" si="0"/>
        <v>-0.25</v>
      </c>
      <c r="O24" s="14" t="str">
        <f t="shared" si="0"/>
        <v>-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8</v>
      </c>
      <c r="D25" s="23">
        <v>3</v>
      </c>
      <c r="E25" s="23">
        <v>2</v>
      </c>
      <c r="F25" s="23">
        <v>2</v>
      </c>
      <c r="G25" s="23">
        <v>1</v>
      </c>
      <c r="H25" s="23">
        <v>1</v>
      </c>
      <c r="I25" s="23">
        <v>1</v>
      </c>
      <c r="J25" s="23">
        <v>0</v>
      </c>
      <c r="K25" s="23">
        <v>0</v>
      </c>
      <c r="L25" s="23">
        <v>0</v>
      </c>
      <c r="M25" s="14">
        <f t="shared" si="1"/>
        <v>-0.875</v>
      </c>
      <c r="N25" s="14">
        <f t="shared" si="0"/>
        <v>-0.66666666666666663</v>
      </c>
      <c r="O25" s="14" t="str">
        <f t="shared" si="0"/>
        <v>-</v>
      </c>
      <c r="P25" s="14" t="str">
        <f t="shared" si="0"/>
        <v>-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9</v>
      </c>
      <c r="D26" s="23">
        <v>4</v>
      </c>
      <c r="E26" s="23">
        <v>4</v>
      </c>
      <c r="F26" s="23">
        <v>0</v>
      </c>
      <c r="G26" s="23">
        <v>1</v>
      </c>
      <c r="H26" s="23">
        <v>10</v>
      </c>
      <c r="I26" s="23">
        <v>6</v>
      </c>
      <c r="J26" s="23">
        <v>3</v>
      </c>
      <c r="K26" s="23">
        <v>0</v>
      </c>
      <c r="L26" s="23">
        <v>1</v>
      </c>
      <c r="M26" s="14">
        <f t="shared" si="1"/>
        <v>0.1111111111111111</v>
      </c>
      <c r="N26" s="14">
        <f t="shared" si="0"/>
        <v>0.5</v>
      </c>
      <c r="O26" s="14">
        <f t="shared" si="0"/>
        <v>-0.25</v>
      </c>
      <c r="P26" s="14" t="str">
        <f t="shared" si="0"/>
        <v>-</v>
      </c>
      <c r="Q26" s="14">
        <f t="shared" si="0"/>
        <v>0</v>
      </c>
    </row>
    <row r="27" spans="2:17" ht="20.100000000000001" customHeight="1" thickBot="1" x14ac:dyDescent="0.25">
      <c r="B27" s="8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152</v>
      </c>
      <c r="D28" s="12">
        <f t="shared" ref="D28:L28" si="2">SUM(D11:D27)</f>
        <v>80</v>
      </c>
      <c r="E28" s="12">
        <f t="shared" si="2"/>
        <v>42</v>
      </c>
      <c r="F28" s="12">
        <f t="shared" si="2"/>
        <v>17</v>
      </c>
      <c r="G28" s="12">
        <f t="shared" si="2"/>
        <v>13</v>
      </c>
      <c r="H28" s="12">
        <f t="shared" si="2"/>
        <v>119</v>
      </c>
      <c r="I28" s="12">
        <f t="shared" si="2"/>
        <v>76</v>
      </c>
      <c r="J28" s="12">
        <f t="shared" si="2"/>
        <v>25</v>
      </c>
      <c r="K28" s="12">
        <f t="shared" si="2"/>
        <v>12</v>
      </c>
      <c r="L28" s="12">
        <f t="shared" si="2"/>
        <v>6</v>
      </c>
      <c r="M28" s="15">
        <f t="shared" si="1"/>
        <v>-0.21710526315789475</v>
      </c>
      <c r="N28" s="15">
        <f t="shared" si="0"/>
        <v>-0.05</v>
      </c>
      <c r="O28" s="15">
        <f t="shared" si="0"/>
        <v>-0.40476190476190477</v>
      </c>
      <c r="P28" s="15">
        <f t="shared" si="0"/>
        <v>-0.29411764705882354</v>
      </c>
      <c r="Q28" s="15">
        <f t="shared" si="0"/>
        <v>-0.53846153846153844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2" spans="2:17" ht="44.25" customHeight="1" thickBot="1" x14ac:dyDescent="0.25">
      <c r="C32" s="51" t="s">
        <v>119</v>
      </c>
      <c r="D32" s="51"/>
      <c r="E32" s="51"/>
      <c r="F32" s="51"/>
      <c r="G32" s="27"/>
      <c r="H32" s="50" t="s">
        <v>120</v>
      </c>
      <c r="I32" s="51"/>
      <c r="J32" s="51"/>
      <c r="K32" s="51"/>
      <c r="L32" s="27"/>
      <c r="M32" s="50" t="s">
        <v>122</v>
      </c>
      <c r="N32" s="51"/>
      <c r="O32" s="51"/>
      <c r="P32" s="51"/>
      <c r="Q32" s="27"/>
    </row>
    <row r="33" spans="2:17" ht="44.25" customHeight="1" thickBot="1" x14ac:dyDescent="0.25">
      <c r="C33" s="36" t="s">
        <v>86</v>
      </c>
      <c r="D33" s="36"/>
      <c r="E33" s="36"/>
      <c r="F33" s="36"/>
      <c r="G33" s="37"/>
      <c r="H33" s="36" t="s">
        <v>86</v>
      </c>
      <c r="I33" s="36"/>
      <c r="J33" s="36"/>
      <c r="K33" s="36"/>
      <c r="L33" s="37"/>
      <c r="M33" s="36" t="s">
        <v>86</v>
      </c>
      <c r="N33" s="36"/>
      <c r="O33" s="36"/>
      <c r="P33" s="36"/>
      <c r="Q33" s="37"/>
    </row>
    <row r="34" spans="2:17" ht="44.25" customHeight="1" thickBot="1" x14ac:dyDescent="0.25">
      <c r="C34" s="10" t="s">
        <v>33</v>
      </c>
      <c r="D34" s="10" t="s">
        <v>87</v>
      </c>
      <c r="E34" s="10" t="s">
        <v>89</v>
      </c>
      <c r="F34" s="10" t="s">
        <v>88</v>
      </c>
      <c r="G34" s="10" t="s">
        <v>90</v>
      </c>
      <c r="H34" s="10" t="s">
        <v>33</v>
      </c>
      <c r="I34" s="10" t="s">
        <v>87</v>
      </c>
      <c r="J34" s="10" t="s">
        <v>89</v>
      </c>
      <c r="K34" s="10" t="s">
        <v>88</v>
      </c>
      <c r="L34" s="10" t="s">
        <v>90</v>
      </c>
      <c r="M34" s="10" t="s">
        <v>33</v>
      </c>
      <c r="N34" s="10" t="s">
        <v>87</v>
      </c>
      <c r="O34" s="10" t="s">
        <v>89</v>
      </c>
      <c r="P34" s="10" t="s">
        <v>88</v>
      </c>
      <c r="Q34" s="10" t="s">
        <v>90</v>
      </c>
    </row>
    <row r="35" spans="2:17" ht="20.100000000000001" customHeight="1" thickBot="1" x14ac:dyDescent="0.25">
      <c r="B35" s="5" t="s">
        <v>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14" t="str">
        <f>IF(C35=0,"-",IF(H35=0,"-",(H35-C35)/C35))</f>
        <v>-</v>
      </c>
      <c r="N35" s="14" t="str">
        <f t="shared" ref="N35:N52" si="3">IF(D35=0,"-",IF(I35=0,"-",(I35-D35)/D35))</f>
        <v>-</v>
      </c>
      <c r="O35" s="14" t="str">
        <f t="shared" ref="O35:O52" si="4">IF(E35=0,"-",IF(J35=0,"-",(J35-E35)/E35))</f>
        <v>-</v>
      </c>
      <c r="P35" s="14" t="str">
        <f t="shared" ref="P35:P52" si="5">IF(F35=0,"-",IF(K35=0,"-",(K35-F35)/F35))</f>
        <v>-</v>
      </c>
      <c r="Q35" s="14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14" t="str">
        <f t="shared" ref="M36:M52" si="7">IF(C36=0,"-",IF(H36=0,"-",(H36-C36)/C36))</f>
        <v>-</v>
      </c>
      <c r="N36" s="14" t="str">
        <f t="shared" si="3"/>
        <v>-</v>
      </c>
      <c r="O36" s="14" t="str">
        <f t="shared" si="4"/>
        <v>-</v>
      </c>
      <c r="P36" s="14" t="str">
        <f t="shared" si="5"/>
        <v>-</v>
      </c>
      <c r="Q36" s="14" t="str">
        <f t="shared" si="6"/>
        <v>-</v>
      </c>
    </row>
    <row r="37" spans="2:17" ht="20.100000000000001" customHeight="1" thickBot="1" x14ac:dyDescent="0.25">
      <c r="B37" s="6" t="s">
        <v>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14" t="str">
        <f t="shared" si="7"/>
        <v>-</v>
      </c>
      <c r="N37" s="14" t="str">
        <f t="shared" si="3"/>
        <v>-</v>
      </c>
      <c r="O37" s="14" t="str">
        <f t="shared" si="4"/>
        <v>-</v>
      </c>
      <c r="P37" s="14" t="str">
        <f t="shared" si="5"/>
        <v>-</v>
      </c>
      <c r="Q37" s="14" t="str">
        <f t="shared" si="6"/>
        <v>-</v>
      </c>
    </row>
    <row r="38" spans="2:17" ht="20.100000000000001" customHeight="1" thickBot="1" x14ac:dyDescent="0.25">
      <c r="B38" s="6" t="s">
        <v>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14" t="str">
        <f t="shared" si="7"/>
        <v>-</v>
      </c>
      <c r="N38" s="14" t="str">
        <f t="shared" si="3"/>
        <v>-</v>
      </c>
      <c r="O38" s="14" t="str">
        <f t="shared" si="4"/>
        <v>-</v>
      </c>
      <c r="P38" s="14" t="str">
        <f t="shared" si="5"/>
        <v>-</v>
      </c>
      <c r="Q38" s="14" t="str">
        <f t="shared" si="6"/>
        <v>-</v>
      </c>
    </row>
    <row r="39" spans="2:17" ht="20.100000000000001" customHeight="1" thickBot="1" x14ac:dyDescent="0.25">
      <c r="B39" s="6" t="s">
        <v>6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1</v>
      </c>
      <c r="I39" s="23">
        <v>1</v>
      </c>
      <c r="J39" s="23">
        <v>0</v>
      </c>
      <c r="K39" s="23">
        <v>0</v>
      </c>
      <c r="L39" s="23">
        <v>0</v>
      </c>
      <c r="M39" s="14" t="str">
        <f t="shared" si="7"/>
        <v>-</v>
      </c>
      <c r="N39" s="14" t="str">
        <f t="shared" si="3"/>
        <v>-</v>
      </c>
      <c r="O39" s="14" t="str">
        <f t="shared" si="4"/>
        <v>-</v>
      </c>
      <c r="P39" s="14" t="str">
        <f t="shared" si="5"/>
        <v>-</v>
      </c>
      <c r="Q39" s="14" t="str">
        <f t="shared" si="6"/>
        <v>-</v>
      </c>
    </row>
    <row r="40" spans="2:17" ht="20.100000000000001" customHeight="1" thickBot="1" x14ac:dyDescent="0.25">
      <c r="B40" s="6" t="s">
        <v>7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14" t="str">
        <f t="shared" si="7"/>
        <v>-</v>
      </c>
      <c r="N40" s="14" t="str">
        <f t="shared" si="3"/>
        <v>-</v>
      </c>
      <c r="O40" s="14" t="str">
        <f t="shared" si="4"/>
        <v>-</v>
      </c>
      <c r="P40" s="14" t="str">
        <f t="shared" si="5"/>
        <v>-</v>
      </c>
      <c r="Q40" s="14" t="str">
        <f t="shared" si="6"/>
        <v>-</v>
      </c>
    </row>
    <row r="41" spans="2:17" ht="20.100000000000001" customHeight="1" thickBot="1" x14ac:dyDescent="0.25">
      <c r="B41" s="6" t="s">
        <v>8</v>
      </c>
      <c r="C41" s="23">
        <v>1</v>
      </c>
      <c r="D41" s="23">
        <v>1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14" t="str">
        <f t="shared" si="7"/>
        <v>-</v>
      </c>
      <c r="N41" s="14" t="str">
        <f t="shared" si="3"/>
        <v>-</v>
      </c>
      <c r="O41" s="14" t="str">
        <f t="shared" si="4"/>
        <v>-</v>
      </c>
      <c r="P41" s="14" t="str">
        <f t="shared" si="5"/>
        <v>-</v>
      </c>
      <c r="Q41" s="14" t="str">
        <f t="shared" si="6"/>
        <v>-</v>
      </c>
    </row>
    <row r="42" spans="2:17" ht="20.100000000000001" customHeight="1" thickBot="1" x14ac:dyDescent="0.25">
      <c r="B42" s="6" t="s">
        <v>9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14" t="str">
        <f t="shared" si="7"/>
        <v>-</v>
      </c>
      <c r="N42" s="14" t="str">
        <f t="shared" si="3"/>
        <v>-</v>
      </c>
      <c r="O42" s="14" t="str">
        <f t="shared" si="4"/>
        <v>-</v>
      </c>
      <c r="P42" s="14" t="str">
        <f t="shared" si="5"/>
        <v>-</v>
      </c>
      <c r="Q42" s="14" t="str">
        <f t="shared" si="6"/>
        <v>-</v>
      </c>
    </row>
    <row r="43" spans="2:17" ht="20.100000000000001" customHeight="1" thickBot="1" x14ac:dyDescent="0.25">
      <c r="B43" s="6" t="s">
        <v>10</v>
      </c>
      <c r="C43" s="23">
        <v>8</v>
      </c>
      <c r="D43" s="23">
        <v>4</v>
      </c>
      <c r="E43" s="23">
        <v>1</v>
      </c>
      <c r="F43" s="23">
        <v>3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14" t="str">
        <f t="shared" si="7"/>
        <v>-</v>
      </c>
      <c r="N43" s="14" t="str">
        <f t="shared" si="3"/>
        <v>-</v>
      </c>
      <c r="O43" s="14" t="str">
        <f t="shared" si="4"/>
        <v>-</v>
      </c>
      <c r="P43" s="14" t="str">
        <f t="shared" si="5"/>
        <v>-</v>
      </c>
      <c r="Q43" s="14" t="str">
        <f t="shared" si="6"/>
        <v>-</v>
      </c>
    </row>
    <row r="44" spans="2:17" ht="20.100000000000001" customHeight="1" thickBot="1" x14ac:dyDescent="0.25">
      <c r="B44" s="6" t="s">
        <v>11</v>
      </c>
      <c r="C44" s="23">
        <v>2</v>
      </c>
      <c r="D44" s="23">
        <v>0</v>
      </c>
      <c r="E44" s="23">
        <v>0</v>
      </c>
      <c r="F44" s="23">
        <v>2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14" t="str">
        <f t="shared" si="7"/>
        <v>-</v>
      </c>
      <c r="N44" s="14" t="str">
        <f t="shared" si="3"/>
        <v>-</v>
      </c>
      <c r="O44" s="14" t="str">
        <f t="shared" si="4"/>
        <v>-</v>
      </c>
      <c r="P44" s="14" t="str">
        <f t="shared" si="5"/>
        <v>-</v>
      </c>
      <c r="Q44" s="14" t="str">
        <f t="shared" si="6"/>
        <v>-</v>
      </c>
    </row>
    <row r="45" spans="2:17" ht="20.100000000000001" customHeight="1" thickBot="1" x14ac:dyDescent="0.25">
      <c r="B45" s="6" t="s">
        <v>12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14" t="str">
        <f t="shared" si="7"/>
        <v>-</v>
      </c>
      <c r="N45" s="14" t="str">
        <f t="shared" si="3"/>
        <v>-</v>
      </c>
      <c r="O45" s="14" t="str">
        <f t="shared" si="4"/>
        <v>-</v>
      </c>
      <c r="P45" s="14" t="str">
        <f t="shared" si="5"/>
        <v>-</v>
      </c>
      <c r="Q45" s="14" t="str">
        <f t="shared" si="6"/>
        <v>-</v>
      </c>
    </row>
    <row r="46" spans="2:17" ht="20.100000000000001" customHeight="1" thickBot="1" x14ac:dyDescent="0.25">
      <c r="B46" s="6" t="s">
        <v>13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14" t="str">
        <f t="shared" si="7"/>
        <v>-</v>
      </c>
      <c r="N46" s="14" t="str">
        <f t="shared" si="3"/>
        <v>-</v>
      </c>
      <c r="O46" s="14" t="str">
        <f t="shared" si="4"/>
        <v>-</v>
      </c>
      <c r="P46" s="14" t="str">
        <f t="shared" si="5"/>
        <v>-</v>
      </c>
      <c r="Q46" s="14" t="str">
        <f t="shared" si="6"/>
        <v>-</v>
      </c>
    </row>
    <row r="47" spans="2:17" ht="20.100000000000001" customHeight="1" thickBot="1" x14ac:dyDescent="0.25">
      <c r="B47" s="6" t="s">
        <v>14</v>
      </c>
      <c r="C47" s="23">
        <v>2</v>
      </c>
      <c r="D47" s="23">
        <v>1</v>
      </c>
      <c r="E47" s="23">
        <v>0</v>
      </c>
      <c r="F47" s="23">
        <v>1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14" t="str">
        <f t="shared" si="7"/>
        <v>-</v>
      </c>
      <c r="N47" s="14" t="str">
        <f t="shared" si="3"/>
        <v>-</v>
      </c>
      <c r="O47" s="14" t="str">
        <f t="shared" si="4"/>
        <v>-</v>
      </c>
      <c r="P47" s="14" t="str">
        <f t="shared" si="5"/>
        <v>-</v>
      </c>
      <c r="Q47" s="14" t="str">
        <f t="shared" si="6"/>
        <v>-</v>
      </c>
    </row>
    <row r="48" spans="2:17" ht="20.100000000000001" customHeight="1" thickBot="1" x14ac:dyDescent="0.25">
      <c r="B48" s="6" t="s">
        <v>15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14" t="str">
        <f t="shared" si="7"/>
        <v>-</v>
      </c>
      <c r="N48" s="14" t="str">
        <f t="shared" si="3"/>
        <v>-</v>
      </c>
      <c r="O48" s="14" t="str">
        <f t="shared" si="4"/>
        <v>-</v>
      </c>
      <c r="P48" s="14" t="str">
        <f t="shared" si="5"/>
        <v>-</v>
      </c>
      <c r="Q48" s="14" t="str">
        <f t="shared" si="6"/>
        <v>-</v>
      </c>
    </row>
    <row r="49" spans="2:17" ht="20.100000000000001" customHeight="1" thickBot="1" x14ac:dyDescent="0.25">
      <c r="B49" s="6" t="s">
        <v>16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14" t="str">
        <f t="shared" si="7"/>
        <v>-</v>
      </c>
      <c r="N49" s="14" t="str">
        <f t="shared" si="3"/>
        <v>-</v>
      </c>
      <c r="O49" s="14" t="str">
        <f t="shared" si="4"/>
        <v>-</v>
      </c>
      <c r="P49" s="14" t="str">
        <f t="shared" si="5"/>
        <v>-</v>
      </c>
      <c r="Q49" s="14" t="str">
        <f t="shared" si="6"/>
        <v>-</v>
      </c>
    </row>
    <row r="50" spans="2:17" ht="20.100000000000001" customHeight="1" thickBot="1" x14ac:dyDescent="0.25">
      <c r="B50" s="7" t="s">
        <v>17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14" t="str">
        <f t="shared" si="7"/>
        <v>-</v>
      </c>
      <c r="N50" s="14" t="str">
        <f t="shared" si="3"/>
        <v>-</v>
      </c>
      <c r="O50" s="14" t="str">
        <f t="shared" si="4"/>
        <v>-</v>
      </c>
      <c r="P50" s="14" t="str">
        <f t="shared" si="5"/>
        <v>-</v>
      </c>
      <c r="Q50" s="14" t="str">
        <f t="shared" si="6"/>
        <v>-</v>
      </c>
    </row>
    <row r="51" spans="2:17" ht="20.100000000000001" customHeight="1" thickBot="1" x14ac:dyDescent="0.25">
      <c r="B51" s="8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14" t="str">
        <f t="shared" si="7"/>
        <v>-</v>
      </c>
      <c r="N51" s="14" t="str">
        <f t="shared" si="3"/>
        <v>-</v>
      </c>
      <c r="O51" s="14" t="str">
        <f t="shared" si="4"/>
        <v>-</v>
      </c>
      <c r="P51" s="14" t="str">
        <f t="shared" si="5"/>
        <v>-</v>
      </c>
      <c r="Q51" s="14" t="str">
        <f t="shared" si="6"/>
        <v>-</v>
      </c>
    </row>
    <row r="52" spans="2:17" ht="20.100000000000001" customHeight="1" thickBot="1" x14ac:dyDescent="0.25">
      <c r="B52" s="9" t="s">
        <v>19</v>
      </c>
      <c r="C52" s="12">
        <f>SUM(C35:C51)</f>
        <v>13</v>
      </c>
      <c r="D52" s="12">
        <f t="shared" ref="D52:L52" si="8">SUM(D35:D51)</f>
        <v>6</v>
      </c>
      <c r="E52" s="12">
        <f t="shared" si="8"/>
        <v>1</v>
      </c>
      <c r="F52" s="12">
        <f t="shared" si="8"/>
        <v>6</v>
      </c>
      <c r="G52" s="12">
        <f t="shared" si="8"/>
        <v>0</v>
      </c>
      <c r="H52" s="12">
        <f t="shared" si="8"/>
        <v>1</v>
      </c>
      <c r="I52" s="12">
        <f t="shared" si="8"/>
        <v>1</v>
      </c>
      <c r="J52" s="12">
        <f t="shared" si="8"/>
        <v>0</v>
      </c>
      <c r="K52" s="12">
        <f t="shared" si="8"/>
        <v>0</v>
      </c>
      <c r="L52" s="12">
        <f t="shared" si="8"/>
        <v>0</v>
      </c>
      <c r="M52" s="15">
        <f t="shared" si="7"/>
        <v>-0.92307692307692313</v>
      </c>
      <c r="N52" s="15">
        <f t="shared" si="3"/>
        <v>-0.83333333333333337</v>
      </c>
      <c r="O52" s="15" t="str">
        <f t="shared" si="4"/>
        <v>-</v>
      </c>
      <c r="P52" s="15" t="str">
        <f t="shared" si="5"/>
        <v>-</v>
      </c>
      <c r="Q52" s="15" t="str">
        <f t="shared" si="6"/>
        <v>-</v>
      </c>
    </row>
    <row r="53" spans="2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</row>
  </sheetData>
  <mergeCells count="12">
    <mergeCell ref="C32:G32"/>
    <mergeCell ref="H32:L32"/>
    <mergeCell ref="M32:Q32"/>
    <mergeCell ref="C33:G33"/>
    <mergeCell ref="H33:L33"/>
    <mergeCell ref="M33:Q33"/>
    <mergeCell ref="C9:G9"/>
    <mergeCell ref="H9:L9"/>
    <mergeCell ref="M9:Q9"/>
    <mergeCell ref="C8:G8"/>
    <mergeCell ref="H8:L8"/>
    <mergeCell ref="M8:Q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27" t="s">
        <v>119</v>
      </c>
      <c r="D8" s="28"/>
      <c r="E8" s="28"/>
      <c r="F8" s="28"/>
      <c r="G8" s="28"/>
      <c r="H8" s="28"/>
      <c r="I8" s="28"/>
      <c r="J8" s="28"/>
      <c r="K8" s="27" t="s">
        <v>120</v>
      </c>
      <c r="L8" s="28"/>
      <c r="M8" s="28"/>
      <c r="N8" s="28"/>
      <c r="O8" s="28"/>
      <c r="P8" s="28"/>
      <c r="Q8" s="28"/>
      <c r="R8" s="28"/>
    </row>
    <row r="9" spans="2:18" ht="44.1" customHeight="1" thickBot="1" x14ac:dyDescent="0.25">
      <c r="C9" s="29" t="s">
        <v>20</v>
      </c>
      <c r="D9" s="31" t="s">
        <v>28</v>
      </c>
      <c r="E9" s="33" t="s">
        <v>21</v>
      </c>
      <c r="F9" s="40" t="s">
        <v>22</v>
      </c>
      <c r="G9" s="41"/>
      <c r="H9" s="42"/>
      <c r="I9" s="33" t="s">
        <v>23</v>
      </c>
      <c r="J9" s="33" t="s">
        <v>24</v>
      </c>
      <c r="K9" s="33" t="s">
        <v>20</v>
      </c>
      <c r="L9" s="31" t="s">
        <v>28</v>
      </c>
      <c r="M9" s="33" t="s">
        <v>21</v>
      </c>
      <c r="N9" s="40" t="s">
        <v>22</v>
      </c>
      <c r="O9" s="41"/>
      <c r="P9" s="42"/>
      <c r="Q9" s="33" t="s">
        <v>23</v>
      </c>
      <c r="R9" s="33" t="s">
        <v>24</v>
      </c>
    </row>
    <row r="10" spans="2:18" ht="44.1" customHeight="1" thickBot="1" x14ac:dyDescent="0.25">
      <c r="C10" s="43"/>
      <c r="D10" s="44"/>
      <c r="E10" s="39"/>
      <c r="F10" s="10" t="s">
        <v>25</v>
      </c>
      <c r="G10" s="10" t="s">
        <v>26</v>
      </c>
      <c r="H10" s="10" t="s">
        <v>27</v>
      </c>
      <c r="I10" s="39"/>
      <c r="J10" s="39"/>
      <c r="K10" s="39"/>
      <c r="L10" s="44"/>
      <c r="M10" s="39"/>
      <c r="N10" s="10" t="s">
        <v>25</v>
      </c>
      <c r="O10" s="10" t="s">
        <v>26</v>
      </c>
      <c r="P10" s="10" t="s">
        <v>27</v>
      </c>
      <c r="Q10" s="39"/>
      <c r="R10" s="39"/>
    </row>
    <row r="11" spans="2:18" ht="20.100000000000001" customHeight="1" thickBot="1" x14ac:dyDescent="0.25">
      <c r="B11" s="5" t="s">
        <v>2</v>
      </c>
      <c r="C11" s="11">
        <v>9423</v>
      </c>
      <c r="D11" s="11">
        <v>61</v>
      </c>
      <c r="E11" s="11">
        <v>14</v>
      </c>
      <c r="F11" s="11">
        <v>7018</v>
      </c>
      <c r="G11" s="11">
        <v>113</v>
      </c>
      <c r="H11" s="11">
        <v>1148</v>
      </c>
      <c r="I11" s="11">
        <v>938</v>
      </c>
      <c r="J11" s="11">
        <v>131</v>
      </c>
      <c r="K11" s="11">
        <v>10233</v>
      </c>
      <c r="L11" s="11">
        <v>68</v>
      </c>
      <c r="M11" s="11">
        <v>20</v>
      </c>
      <c r="N11" s="11">
        <v>7313</v>
      </c>
      <c r="O11" s="11">
        <v>137</v>
      </c>
      <c r="P11" s="11">
        <v>1367</v>
      </c>
      <c r="Q11" s="11">
        <v>854</v>
      </c>
      <c r="R11" s="11">
        <v>474</v>
      </c>
    </row>
    <row r="12" spans="2:18" ht="20.100000000000001" customHeight="1" thickBot="1" x14ac:dyDescent="0.25">
      <c r="B12" s="6" t="s">
        <v>3</v>
      </c>
      <c r="C12" s="11">
        <v>1074</v>
      </c>
      <c r="D12" s="11">
        <v>4</v>
      </c>
      <c r="E12" s="11">
        <v>5</v>
      </c>
      <c r="F12" s="11">
        <v>708</v>
      </c>
      <c r="G12" s="11">
        <v>26</v>
      </c>
      <c r="H12" s="11">
        <v>234</v>
      </c>
      <c r="I12" s="11">
        <v>89</v>
      </c>
      <c r="J12" s="11">
        <v>8</v>
      </c>
      <c r="K12" s="11">
        <v>1357</v>
      </c>
      <c r="L12" s="11">
        <v>2</v>
      </c>
      <c r="M12" s="11">
        <v>1</v>
      </c>
      <c r="N12" s="11">
        <v>846</v>
      </c>
      <c r="O12" s="11">
        <v>45</v>
      </c>
      <c r="P12" s="11">
        <v>301</v>
      </c>
      <c r="Q12" s="11">
        <v>136</v>
      </c>
      <c r="R12" s="11">
        <v>26</v>
      </c>
    </row>
    <row r="13" spans="2:18" ht="20.100000000000001" customHeight="1" thickBot="1" x14ac:dyDescent="0.25">
      <c r="B13" s="6" t="s">
        <v>4</v>
      </c>
      <c r="C13" s="11">
        <v>773</v>
      </c>
      <c r="D13" s="11">
        <v>20</v>
      </c>
      <c r="E13" s="11">
        <v>0</v>
      </c>
      <c r="F13" s="11">
        <v>502</v>
      </c>
      <c r="G13" s="11">
        <v>32</v>
      </c>
      <c r="H13" s="11">
        <v>99</v>
      </c>
      <c r="I13" s="11">
        <v>83</v>
      </c>
      <c r="J13" s="11">
        <v>37</v>
      </c>
      <c r="K13" s="11">
        <v>742</v>
      </c>
      <c r="L13" s="11">
        <v>6</v>
      </c>
      <c r="M13" s="11">
        <v>0</v>
      </c>
      <c r="N13" s="11">
        <v>511</v>
      </c>
      <c r="O13" s="11">
        <v>4</v>
      </c>
      <c r="P13" s="11">
        <v>122</v>
      </c>
      <c r="Q13" s="11">
        <v>72</v>
      </c>
      <c r="R13" s="11">
        <v>27</v>
      </c>
    </row>
    <row r="14" spans="2:18" ht="20.100000000000001" customHeight="1" thickBot="1" x14ac:dyDescent="0.25">
      <c r="B14" s="6" t="s">
        <v>5</v>
      </c>
      <c r="C14" s="11">
        <v>1752</v>
      </c>
      <c r="D14" s="11">
        <v>27</v>
      </c>
      <c r="E14" s="11">
        <v>4</v>
      </c>
      <c r="F14" s="11">
        <v>1255</v>
      </c>
      <c r="G14" s="11">
        <v>65</v>
      </c>
      <c r="H14" s="11">
        <v>221</v>
      </c>
      <c r="I14" s="11">
        <v>174</v>
      </c>
      <c r="J14" s="11">
        <v>6</v>
      </c>
      <c r="K14" s="11">
        <v>2012</v>
      </c>
      <c r="L14" s="11">
        <v>37</v>
      </c>
      <c r="M14" s="11">
        <v>16</v>
      </c>
      <c r="N14" s="11">
        <v>1361</v>
      </c>
      <c r="O14" s="11">
        <v>68</v>
      </c>
      <c r="P14" s="11">
        <v>286</v>
      </c>
      <c r="Q14" s="11">
        <v>242</v>
      </c>
      <c r="R14" s="11">
        <v>2</v>
      </c>
    </row>
    <row r="15" spans="2:18" ht="20.100000000000001" customHeight="1" thickBot="1" x14ac:dyDescent="0.25">
      <c r="B15" s="6" t="s">
        <v>6</v>
      </c>
      <c r="C15" s="11">
        <v>2376</v>
      </c>
      <c r="D15" s="11">
        <v>19</v>
      </c>
      <c r="E15" s="11">
        <v>0</v>
      </c>
      <c r="F15" s="11">
        <v>1599</v>
      </c>
      <c r="G15" s="11">
        <v>19</v>
      </c>
      <c r="H15" s="11">
        <v>397</v>
      </c>
      <c r="I15" s="11">
        <v>253</v>
      </c>
      <c r="J15" s="11">
        <v>89</v>
      </c>
      <c r="K15" s="11">
        <v>2818</v>
      </c>
      <c r="L15" s="11">
        <v>31</v>
      </c>
      <c r="M15" s="11">
        <v>0</v>
      </c>
      <c r="N15" s="11">
        <v>1697</v>
      </c>
      <c r="O15" s="11">
        <v>40</v>
      </c>
      <c r="P15" s="11">
        <v>509</v>
      </c>
      <c r="Q15" s="11">
        <v>409</v>
      </c>
      <c r="R15" s="11">
        <v>132</v>
      </c>
    </row>
    <row r="16" spans="2:18" ht="20.100000000000001" customHeight="1" thickBot="1" x14ac:dyDescent="0.25">
      <c r="B16" s="6" t="s">
        <v>7</v>
      </c>
      <c r="C16" s="11">
        <v>546</v>
      </c>
      <c r="D16" s="11">
        <v>9</v>
      </c>
      <c r="E16" s="11">
        <v>0</v>
      </c>
      <c r="F16" s="11">
        <v>376</v>
      </c>
      <c r="G16" s="11">
        <v>12</v>
      </c>
      <c r="H16" s="11">
        <v>58</v>
      </c>
      <c r="I16" s="11">
        <v>21</v>
      </c>
      <c r="J16" s="11">
        <v>70</v>
      </c>
      <c r="K16" s="11">
        <v>593</v>
      </c>
      <c r="L16" s="11">
        <v>6</v>
      </c>
      <c r="M16" s="11">
        <v>2</v>
      </c>
      <c r="N16" s="11">
        <v>350</v>
      </c>
      <c r="O16" s="11">
        <v>10</v>
      </c>
      <c r="P16" s="11">
        <v>109</v>
      </c>
      <c r="Q16" s="11">
        <v>49</v>
      </c>
      <c r="R16" s="11">
        <v>67</v>
      </c>
    </row>
    <row r="17" spans="2:18" ht="20.100000000000001" customHeight="1" thickBot="1" x14ac:dyDescent="0.25">
      <c r="B17" s="6" t="s">
        <v>8</v>
      </c>
      <c r="C17" s="11">
        <v>1400</v>
      </c>
      <c r="D17" s="11">
        <v>1</v>
      </c>
      <c r="E17" s="11">
        <v>5</v>
      </c>
      <c r="F17" s="11">
        <v>1172</v>
      </c>
      <c r="G17" s="11">
        <v>38</v>
      </c>
      <c r="H17" s="11">
        <v>157</v>
      </c>
      <c r="I17" s="11">
        <v>25</v>
      </c>
      <c r="J17" s="11">
        <v>2</v>
      </c>
      <c r="K17" s="11">
        <v>1584</v>
      </c>
      <c r="L17" s="11">
        <v>3</v>
      </c>
      <c r="M17" s="11">
        <v>2</v>
      </c>
      <c r="N17" s="11">
        <v>1289</v>
      </c>
      <c r="O17" s="11">
        <v>27</v>
      </c>
      <c r="P17" s="11">
        <v>219</v>
      </c>
      <c r="Q17" s="11">
        <v>39</v>
      </c>
      <c r="R17" s="11">
        <v>5</v>
      </c>
    </row>
    <row r="18" spans="2:18" ht="20.100000000000001" customHeight="1" thickBot="1" x14ac:dyDescent="0.25">
      <c r="B18" s="6" t="s">
        <v>9</v>
      </c>
      <c r="C18" s="11">
        <v>1643</v>
      </c>
      <c r="D18" s="11">
        <v>9</v>
      </c>
      <c r="E18" s="11">
        <v>2</v>
      </c>
      <c r="F18" s="11">
        <v>1197</v>
      </c>
      <c r="G18" s="11">
        <v>16</v>
      </c>
      <c r="H18" s="11">
        <v>213</v>
      </c>
      <c r="I18" s="11">
        <v>83</v>
      </c>
      <c r="J18" s="11">
        <v>123</v>
      </c>
      <c r="K18" s="11">
        <v>1581</v>
      </c>
      <c r="L18" s="11">
        <v>19</v>
      </c>
      <c r="M18" s="11">
        <v>0</v>
      </c>
      <c r="N18" s="11">
        <v>1288</v>
      </c>
      <c r="O18" s="11">
        <v>31</v>
      </c>
      <c r="P18" s="11">
        <v>78</v>
      </c>
      <c r="Q18" s="11">
        <v>106</v>
      </c>
      <c r="R18" s="11">
        <v>59</v>
      </c>
    </row>
    <row r="19" spans="2:18" ht="20.100000000000001" customHeight="1" thickBot="1" x14ac:dyDescent="0.25">
      <c r="B19" s="6" t="s">
        <v>10</v>
      </c>
      <c r="C19" s="11">
        <v>5784</v>
      </c>
      <c r="D19" s="11">
        <v>45</v>
      </c>
      <c r="E19" s="11">
        <v>8</v>
      </c>
      <c r="F19" s="11">
        <v>4170</v>
      </c>
      <c r="G19" s="11">
        <v>71</v>
      </c>
      <c r="H19" s="11">
        <v>1036</v>
      </c>
      <c r="I19" s="11">
        <v>407</v>
      </c>
      <c r="J19" s="11">
        <v>47</v>
      </c>
      <c r="K19" s="11">
        <v>5852</v>
      </c>
      <c r="L19" s="11">
        <v>68</v>
      </c>
      <c r="M19" s="11">
        <v>10</v>
      </c>
      <c r="N19" s="11">
        <v>4143</v>
      </c>
      <c r="O19" s="11">
        <v>51</v>
      </c>
      <c r="P19" s="11">
        <v>1056</v>
      </c>
      <c r="Q19" s="11">
        <v>505</v>
      </c>
      <c r="R19" s="11">
        <v>19</v>
      </c>
    </row>
    <row r="20" spans="2:18" ht="20.100000000000001" customHeight="1" thickBot="1" x14ac:dyDescent="0.25">
      <c r="B20" s="6" t="s">
        <v>11</v>
      </c>
      <c r="C20" s="11">
        <v>6909</v>
      </c>
      <c r="D20" s="11">
        <v>84</v>
      </c>
      <c r="E20" s="11">
        <v>2</v>
      </c>
      <c r="F20" s="11">
        <v>4070</v>
      </c>
      <c r="G20" s="11">
        <v>150</v>
      </c>
      <c r="H20" s="11">
        <v>1021</v>
      </c>
      <c r="I20" s="11">
        <v>730</v>
      </c>
      <c r="J20" s="11">
        <v>852</v>
      </c>
      <c r="K20" s="11">
        <v>6885</v>
      </c>
      <c r="L20" s="11">
        <v>39</v>
      </c>
      <c r="M20" s="11">
        <v>5</v>
      </c>
      <c r="N20" s="11">
        <v>4543</v>
      </c>
      <c r="O20" s="11">
        <v>66</v>
      </c>
      <c r="P20" s="11">
        <v>1002</v>
      </c>
      <c r="Q20" s="11">
        <v>813</v>
      </c>
      <c r="R20" s="11">
        <v>417</v>
      </c>
    </row>
    <row r="21" spans="2:18" ht="20.100000000000001" customHeight="1" thickBot="1" x14ac:dyDescent="0.25">
      <c r="B21" s="6" t="s">
        <v>12</v>
      </c>
      <c r="C21" s="11">
        <v>885</v>
      </c>
      <c r="D21" s="11">
        <v>13</v>
      </c>
      <c r="E21" s="11">
        <v>1</v>
      </c>
      <c r="F21" s="11">
        <v>545</v>
      </c>
      <c r="G21" s="11">
        <v>15</v>
      </c>
      <c r="H21" s="11">
        <v>139</v>
      </c>
      <c r="I21" s="11">
        <v>80</v>
      </c>
      <c r="J21" s="11">
        <v>92</v>
      </c>
      <c r="K21" s="11">
        <v>1000</v>
      </c>
      <c r="L21" s="11">
        <v>16</v>
      </c>
      <c r="M21" s="11">
        <v>5</v>
      </c>
      <c r="N21" s="11">
        <v>543</v>
      </c>
      <c r="O21" s="11">
        <v>13</v>
      </c>
      <c r="P21" s="11">
        <v>120</v>
      </c>
      <c r="Q21" s="11">
        <v>42</v>
      </c>
      <c r="R21" s="11">
        <v>261</v>
      </c>
    </row>
    <row r="22" spans="2:18" ht="20.100000000000001" customHeight="1" thickBot="1" x14ac:dyDescent="0.25">
      <c r="B22" s="6" t="s">
        <v>13</v>
      </c>
      <c r="C22" s="11">
        <v>1813</v>
      </c>
      <c r="D22" s="11">
        <v>45</v>
      </c>
      <c r="E22" s="11">
        <v>0</v>
      </c>
      <c r="F22" s="11">
        <v>1328</v>
      </c>
      <c r="G22" s="11">
        <v>16</v>
      </c>
      <c r="H22" s="11">
        <v>340</v>
      </c>
      <c r="I22" s="11">
        <v>46</v>
      </c>
      <c r="J22" s="11">
        <v>38</v>
      </c>
      <c r="K22" s="11">
        <v>1707</v>
      </c>
      <c r="L22" s="11">
        <v>9</v>
      </c>
      <c r="M22" s="11">
        <v>3</v>
      </c>
      <c r="N22" s="11">
        <v>1242</v>
      </c>
      <c r="O22" s="11">
        <v>35</v>
      </c>
      <c r="P22" s="11">
        <v>315</v>
      </c>
      <c r="Q22" s="11">
        <v>79</v>
      </c>
      <c r="R22" s="11">
        <v>24</v>
      </c>
    </row>
    <row r="23" spans="2:18" ht="20.100000000000001" customHeight="1" thickBot="1" x14ac:dyDescent="0.25">
      <c r="B23" s="6" t="s">
        <v>14</v>
      </c>
      <c r="C23" s="11">
        <v>6958</v>
      </c>
      <c r="D23" s="11">
        <v>109</v>
      </c>
      <c r="E23" s="11">
        <v>14</v>
      </c>
      <c r="F23" s="11">
        <v>4953</v>
      </c>
      <c r="G23" s="11">
        <v>92</v>
      </c>
      <c r="H23" s="11">
        <v>1276</v>
      </c>
      <c r="I23" s="11">
        <v>329</v>
      </c>
      <c r="J23" s="11">
        <v>185</v>
      </c>
      <c r="K23" s="11">
        <v>7303</v>
      </c>
      <c r="L23" s="11">
        <v>324</v>
      </c>
      <c r="M23" s="11">
        <v>27</v>
      </c>
      <c r="N23" s="11">
        <v>4973</v>
      </c>
      <c r="O23" s="11">
        <v>181</v>
      </c>
      <c r="P23" s="11">
        <v>1292</v>
      </c>
      <c r="Q23" s="11">
        <v>320</v>
      </c>
      <c r="R23" s="11">
        <v>186</v>
      </c>
    </row>
    <row r="24" spans="2:18" ht="20.100000000000001" customHeight="1" thickBot="1" x14ac:dyDescent="0.25">
      <c r="B24" s="6" t="s">
        <v>15</v>
      </c>
      <c r="C24" s="11">
        <v>2180</v>
      </c>
      <c r="D24" s="11">
        <v>2</v>
      </c>
      <c r="E24" s="11">
        <v>0</v>
      </c>
      <c r="F24" s="11">
        <v>1662</v>
      </c>
      <c r="G24" s="11">
        <v>33</v>
      </c>
      <c r="H24" s="11">
        <v>350</v>
      </c>
      <c r="I24" s="11">
        <v>110</v>
      </c>
      <c r="J24" s="11">
        <v>23</v>
      </c>
      <c r="K24" s="11">
        <v>1992</v>
      </c>
      <c r="L24" s="11">
        <v>0</v>
      </c>
      <c r="M24" s="11">
        <v>0</v>
      </c>
      <c r="N24" s="11">
        <v>1457</v>
      </c>
      <c r="O24" s="11">
        <v>61</v>
      </c>
      <c r="P24" s="11">
        <v>356</v>
      </c>
      <c r="Q24" s="11">
        <v>109</v>
      </c>
      <c r="R24" s="11">
        <v>9</v>
      </c>
    </row>
    <row r="25" spans="2:18" ht="20.100000000000001" customHeight="1" thickBot="1" x14ac:dyDescent="0.25">
      <c r="B25" s="6" t="s">
        <v>16</v>
      </c>
      <c r="C25" s="11">
        <v>498</v>
      </c>
      <c r="D25" s="11">
        <v>1</v>
      </c>
      <c r="E25" s="11">
        <v>10</v>
      </c>
      <c r="F25" s="11">
        <v>379</v>
      </c>
      <c r="G25" s="11">
        <v>24</v>
      </c>
      <c r="H25" s="11">
        <v>64</v>
      </c>
      <c r="I25" s="11">
        <v>19</v>
      </c>
      <c r="J25" s="11">
        <v>1</v>
      </c>
      <c r="K25" s="11">
        <v>677</v>
      </c>
      <c r="L25" s="11">
        <v>0</v>
      </c>
      <c r="M25" s="11">
        <v>0</v>
      </c>
      <c r="N25" s="11">
        <v>475</v>
      </c>
      <c r="O25" s="11">
        <v>16</v>
      </c>
      <c r="P25" s="11">
        <v>69</v>
      </c>
      <c r="Q25" s="11">
        <v>114</v>
      </c>
      <c r="R25" s="11">
        <v>3</v>
      </c>
    </row>
    <row r="26" spans="2:18" ht="20.100000000000001" customHeight="1" thickBot="1" x14ac:dyDescent="0.25">
      <c r="B26" s="7" t="s">
        <v>17</v>
      </c>
      <c r="C26" s="11">
        <v>1495</v>
      </c>
      <c r="D26" s="11">
        <v>70</v>
      </c>
      <c r="E26" s="11">
        <v>7</v>
      </c>
      <c r="F26" s="11">
        <v>886</v>
      </c>
      <c r="G26" s="11">
        <v>14</v>
      </c>
      <c r="H26" s="11">
        <v>407</v>
      </c>
      <c r="I26" s="11">
        <v>49</v>
      </c>
      <c r="J26" s="11">
        <v>62</v>
      </c>
      <c r="K26" s="11">
        <v>1637</v>
      </c>
      <c r="L26" s="11">
        <v>37</v>
      </c>
      <c r="M26" s="11">
        <v>1</v>
      </c>
      <c r="N26" s="11">
        <v>1146</v>
      </c>
      <c r="O26" s="11">
        <v>13</v>
      </c>
      <c r="P26" s="11">
        <v>382</v>
      </c>
      <c r="Q26" s="11">
        <v>57</v>
      </c>
      <c r="R26" s="11">
        <v>1</v>
      </c>
    </row>
    <row r="27" spans="2:18" ht="20.100000000000001" customHeight="1" thickBot="1" x14ac:dyDescent="0.25">
      <c r="B27" s="8" t="s">
        <v>18</v>
      </c>
      <c r="C27" s="11">
        <v>234</v>
      </c>
      <c r="D27" s="11">
        <v>0</v>
      </c>
      <c r="E27" s="11">
        <v>0</v>
      </c>
      <c r="F27" s="11">
        <v>229</v>
      </c>
      <c r="G27" s="11">
        <v>0</v>
      </c>
      <c r="H27" s="11">
        <v>2</v>
      </c>
      <c r="I27" s="11">
        <v>3</v>
      </c>
      <c r="J27" s="11">
        <v>0</v>
      </c>
      <c r="K27" s="11">
        <v>254</v>
      </c>
      <c r="L27" s="11">
        <v>2</v>
      </c>
      <c r="M27" s="11">
        <v>0</v>
      </c>
      <c r="N27" s="11">
        <v>245</v>
      </c>
      <c r="O27" s="11">
        <v>1</v>
      </c>
      <c r="P27" s="11">
        <v>4</v>
      </c>
      <c r="Q27" s="11">
        <v>2</v>
      </c>
      <c r="R27" s="11">
        <v>0</v>
      </c>
    </row>
    <row r="28" spans="2:18" ht="20.100000000000001" customHeight="1" thickBot="1" x14ac:dyDescent="0.25">
      <c r="B28" s="9" t="s">
        <v>19</v>
      </c>
      <c r="C28" s="12">
        <f>SUM(C11:C27)</f>
        <v>45743</v>
      </c>
      <c r="D28" s="12">
        <f t="shared" ref="D28:R28" si="0">SUM(D11:D27)</f>
        <v>519</v>
      </c>
      <c r="E28" s="12">
        <f t="shared" si="0"/>
        <v>72</v>
      </c>
      <c r="F28" s="12">
        <f t="shared" si="0"/>
        <v>32049</v>
      </c>
      <c r="G28" s="12">
        <f t="shared" si="0"/>
        <v>736</v>
      </c>
      <c r="H28" s="12">
        <f t="shared" si="0"/>
        <v>7162</v>
      </c>
      <c r="I28" s="12">
        <f t="shared" si="0"/>
        <v>3439</v>
      </c>
      <c r="J28" s="12">
        <f t="shared" si="0"/>
        <v>1766</v>
      </c>
      <c r="K28" s="12">
        <f t="shared" si="0"/>
        <v>48227</v>
      </c>
      <c r="L28" s="12">
        <f t="shared" si="0"/>
        <v>667</v>
      </c>
      <c r="M28" s="12">
        <f t="shared" si="0"/>
        <v>92</v>
      </c>
      <c r="N28" s="12">
        <f t="shared" si="0"/>
        <v>33422</v>
      </c>
      <c r="O28" s="12">
        <f t="shared" si="0"/>
        <v>799</v>
      </c>
      <c r="P28" s="12">
        <f t="shared" si="0"/>
        <v>7587</v>
      </c>
      <c r="Q28" s="12">
        <f t="shared" si="0"/>
        <v>3948</v>
      </c>
      <c r="R28" s="12">
        <f t="shared" si="0"/>
        <v>1712</v>
      </c>
    </row>
    <row r="29" spans="2:18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2" spans="2:18" ht="15" thickBot="1" x14ac:dyDescent="0.25">
      <c r="B32" s="13"/>
      <c r="C32" s="27" t="s">
        <v>109</v>
      </c>
      <c r="D32" s="28"/>
      <c r="E32" s="28"/>
      <c r="F32" s="28"/>
      <c r="G32" s="28"/>
      <c r="H32" s="28"/>
      <c r="I32" s="28"/>
      <c r="J32" s="28"/>
    </row>
    <row r="33" spans="2:10" ht="15" thickBot="1" x14ac:dyDescent="0.25">
      <c r="B33" s="13"/>
      <c r="C33" s="38" t="s">
        <v>121</v>
      </c>
      <c r="D33" s="38"/>
      <c r="E33" s="38"/>
      <c r="F33" s="38"/>
      <c r="G33" s="38"/>
      <c r="H33" s="38"/>
      <c r="I33" s="38"/>
      <c r="J33" s="38"/>
    </row>
    <row r="34" spans="2:10" ht="44.25" customHeight="1" thickBot="1" x14ac:dyDescent="0.25">
      <c r="B34" s="13"/>
      <c r="C34" s="29" t="s">
        <v>20</v>
      </c>
      <c r="D34" s="31" t="s">
        <v>28</v>
      </c>
      <c r="E34" s="33" t="s">
        <v>21</v>
      </c>
      <c r="F34" s="35" t="s">
        <v>22</v>
      </c>
      <c r="G34" s="36"/>
      <c r="H34" s="37"/>
      <c r="I34" s="33" t="s">
        <v>23</v>
      </c>
      <c r="J34" s="33" t="s">
        <v>24</v>
      </c>
    </row>
    <row r="35" spans="2:10" ht="44.25" customHeight="1" thickBot="1" x14ac:dyDescent="0.25">
      <c r="B35" s="13"/>
      <c r="C35" s="30"/>
      <c r="D35" s="32"/>
      <c r="E35" s="34"/>
      <c r="F35" s="10" t="s">
        <v>25</v>
      </c>
      <c r="G35" s="10" t="s">
        <v>26</v>
      </c>
      <c r="H35" s="10" t="s">
        <v>27</v>
      </c>
      <c r="I35" s="34"/>
      <c r="J35" s="34"/>
    </row>
    <row r="36" spans="2:10" ht="20.100000000000001" customHeight="1" thickBot="1" x14ac:dyDescent="0.25">
      <c r="B36" s="5" t="s">
        <v>2</v>
      </c>
      <c r="C36" s="14">
        <f t="shared" ref="C36:J36" si="1">IF(C11&gt;0,(K11-C11)/C11,"-")</f>
        <v>8.5959885386819479E-2</v>
      </c>
      <c r="D36" s="14">
        <f t="shared" si="1"/>
        <v>0.11475409836065574</v>
      </c>
      <c r="E36" s="14">
        <f t="shared" si="1"/>
        <v>0.42857142857142855</v>
      </c>
      <c r="F36" s="14">
        <f t="shared" si="1"/>
        <v>4.2034767740096894E-2</v>
      </c>
      <c r="G36" s="14">
        <f t="shared" si="1"/>
        <v>0.21238938053097345</v>
      </c>
      <c r="H36" s="14">
        <f t="shared" si="1"/>
        <v>0.19076655052264807</v>
      </c>
      <c r="I36" s="14">
        <f t="shared" si="1"/>
        <v>-8.9552238805970144E-2</v>
      </c>
      <c r="J36" s="14">
        <f t="shared" si="1"/>
        <v>2.6183206106870229</v>
      </c>
    </row>
    <row r="37" spans="2:10" ht="20.100000000000001" customHeight="1" thickBot="1" x14ac:dyDescent="0.25">
      <c r="B37" s="6" t="s">
        <v>3</v>
      </c>
      <c r="C37" s="14">
        <f t="shared" ref="C37:J37" si="2">IF(C12&gt;0,(K12-C12)/C12,"-")</f>
        <v>0.26350093109869649</v>
      </c>
      <c r="D37" s="14">
        <f t="shared" si="2"/>
        <v>-0.5</v>
      </c>
      <c r="E37" s="14">
        <f t="shared" si="2"/>
        <v>-0.8</v>
      </c>
      <c r="F37" s="14">
        <f t="shared" si="2"/>
        <v>0.19491525423728814</v>
      </c>
      <c r="G37" s="14">
        <f t="shared" si="2"/>
        <v>0.73076923076923073</v>
      </c>
      <c r="H37" s="14">
        <f t="shared" si="2"/>
        <v>0.28632478632478631</v>
      </c>
      <c r="I37" s="14">
        <f t="shared" si="2"/>
        <v>0.5280898876404494</v>
      </c>
      <c r="J37" s="14">
        <f t="shared" si="2"/>
        <v>2.25</v>
      </c>
    </row>
    <row r="38" spans="2:10" ht="20.100000000000001" customHeight="1" thickBot="1" x14ac:dyDescent="0.25">
      <c r="B38" s="6" t="s">
        <v>4</v>
      </c>
      <c r="C38" s="14">
        <f t="shared" ref="C38:J38" si="3">IF(C13&gt;0,(K13-C13)/C13,"-")</f>
        <v>-4.0103492884864166E-2</v>
      </c>
      <c r="D38" s="14">
        <f t="shared" si="3"/>
        <v>-0.7</v>
      </c>
      <c r="E38" s="14" t="str">
        <f t="shared" si="3"/>
        <v>-</v>
      </c>
      <c r="F38" s="14">
        <f t="shared" si="3"/>
        <v>1.7928286852589643E-2</v>
      </c>
      <c r="G38" s="14">
        <f t="shared" si="3"/>
        <v>-0.875</v>
      </c>
      <c r="H38" s="14">
        <f t="shared" si="3"/>
        <v>0.23232323232323232</v>
      </c>
      <c r="I38" s="14">
        <f t="shared" si="3"/>
        <v>-0.13253012048192772</v>
      </c>
      <c r="J38" s="14">
        <f t="shared" si="3"/>
        <v>-0.27027027027027029</v>
      </c>
    </row>
    <row r="39" spans="2:10" ht="20.100000000000001" customHeight="1" thickBot="1" x14ac:dyDescent="0.25">
      <c r="B39" s="6" t="s">
        <v>5</v>
      </c>
      <c r="C39" s="14">
        <f t="shared" ref="C39:J39" si="4">IF(C14&gt;0,(K14-C14)/C14,"-")</f>
        <v>0.14840182648401826</v>
      </c>
      <c r="D39" s="14">
        <f t="shared" si="4"/>
        <v>0.37037037037037035</v>
      </c>
      <c r="E39" s="14">
        <f t="shared" si="4"/>
        <v>3</v>
      </c>
      <c r="F39" s="14">
        <f t="shared" si="4"/>
        <v>8.4462151394422313E-2</v>
      </c>
      <c r="G39" s="14">
        <f t="shared" si="4"/>
        <v>4.6153846153846156E-2</v>
      </c>
      <c r="H39" s="14">
        <f t="shared" si="4"/>
        <v>0.29411764705882354</v>
      </c>
      <c r="I39" s="14">
        <f t="shared" si="4"/>
        <v>0.39080459770114945</v>
      </c>
      <c r="J39" s="14">
        <f t="shared" si="4"/>
        <v>-0.66666666666666663</v>
      </c>
    </row>
    <row r="40" spans="2:10" ht="20.100000000000001" customHeight="1" thickBot="1" x14ac:dyDescent="0.25">
      <c r="B40" s="6" t="s">
        <v>6</v>
      </c>
      <c r="C40" s="14">
        <f t="shared" ref="C40:J40" si="5">IF(C15&gt;0,(K15-C15)/C15,"-")</f>
        <v>0.18602693602693604</v>
      </c>
      <c r="D40" s="14">
        <f t="shared" si="5"/>
        <v>0.63157894736842102</v>
      </c>
      <c r="E40" s="14" t="str">
        <f t="shared" si="5"/>
        <v>-</v>
      </c>
      <c r="F40" s="14">
        <f t="shared" si="5"/>
        <v>6.1288305190744213E-2</v>
      </c>
      <c r="G40" s="14">
        <f t="shared" si="5"/>
        <v>1.1052631578947369</v>
      </c>
      <c r="H40" s="14">
        <f t="shared" si="5"/>
        <v>0.28211586901763225</v>
      </c>
      <c r="I40" s="14">
        <f t="shared" si="5"/>
        <v>0.61660079051383399</v>
      </c>
      <c r="J40" s="14">
        <f t="shared" si="5"/>
        <v>0.48314606741573035</v>
      </c>
    </row>
    <row r="41" spans="2:10" ht="20.100000000000001" customHeight="1" thickBot="1" x14ac:dyDescent="0.25">
      <c r="B41" s="6" t="s">
        <v>7</v>
      </c>
      <c r="C41" s="14">
        <f t="shared" ref="C41:J41" si="6">IF(C16&gt;0,(K16-C16)/C16,"-")</f>
        <v>8.608058608058608E-2</v>
      </c>
      <c r="D41" s="14">
        <f t="shared" si="6"/>
        <v>-0.33333333333333331</v>
      </c>
      <c r="E41" s="14" t="str">
        <f t="shared" si="6"/>
        <v>-</v>
      </c>
      <c r="F41" s="14">
        <f t="shared" si="6"/>
        <v>-6.9148936170212769E-2</v>
      </c>
      <c r="G41" s="14">
        <f t="shared" si="6"/>
        <v>-0.16666666666666666</v>
      </c>
      <c r="H41" s="14">
        <f t="shared" si="6"/>
        <v>0.87931034482758619</v>
      </c>
      <c r="I41" s="14">
        <f t="shared" si="6"/>
        <v>1.3333333333333333</v>
      </c>
      <c r="J41" s="14">
        <f t="shared" si="6"/>
        <v>-4.2857142857142858E-2</v>
      </c>
    </row>
    <row r="42" spans="2:10" ht="20.100000000000001" customHeight="1" thickBot="1" x14ac:dyDescent="0.25">
      <c r="B42" s="6" t="s">
        <v>8</v>
      </c>
      <c r="C42" s="14">
        <f t="shared" ref="C42:J42" si="7">IF(C17&gt;0,(K17-C17)/C17,"-")</f>
        <v>0.13142857142857142</v>
      </c>
      <c r="D42" s="14">
        <f t="shared" si="7"/>
        <v>2</v>
      </c>
      <c r="E42" s="14">
        <f t="shared" si="7"/>
        <v>-0.6</v>
      </c>
      <c r="F42" s="14">
        <f t="shared" si="7"/>
        <v>9.9829351535836178E-2</v>
      </c>
      <c r="G42" s="14">
        <f t="shared" si="7"/>
        <v>-0.28947368421052633</v>
      </c>
      <c r="H42" s="14">
        <f t="shared" si="7"/>
        <v>0.39490445859872614</v>
      </c>
      <c r="I42" s="14">
        <f t="shared" si="7"/>
        <v>0.56000000000000005</v>
      </c>
      <c r="J42" s="14">
        <f t="shared" si="7"/>
        <v>1.5</v>
      </c>
    </row>
    <row r="43" spans="2:10" ht="20.100000000000001" customHeight="1" thickBot="1" x14ac:dyDescent="0.25">
      <c r="B43" s="6" t="s">
        <v>9</v>
      </c>
      <c r="C43" s="14">
        <f t="shared" ref="C43:J43" si="8">IF(C18&gt;0,(K18-C18)/C18,"-")</f>
        <v>-3.7735849056603772E-2</v>
      </c>
      <c r="D43" s="14">
        <f t="shared" si="8"/>
        <v>1.1111111111111112</v>
      </c>
      <c r="E43" s="14">
        <f t="shared" si="8"/>
        <v>-1</v>
      </c>
      <c r="F43" s="14">
        <f t="shared" si="8"/>
        <v>7.6023391812865493E-2</v>
      </c>
      <c r="G43" s="14">
        <f t="shared" si="8"/>
        <v>0.9375</v>
      </c>
      <c r="H43" s="14">
        <f t="shared" si="8"/>
        <v>-0.63380281690140849</v>
      </c>
      <c r="I43" s="14">
        <f t="shared" si="8"/>
        <v>0.27710843373493976</v>
      </c>
      <c r="J43" s="14">
        <f t="shared" si="8"/>
        <v>-0.52032520325203258</v>
      </c>
    </row>
    <row r="44" spans="2:10" ht="20.100000000000001" customHeight="1" thickBot="1" x14ac:dyDescent="0.25">
      <c r="B44" s="6" t="s">
        <v>10</v>
      </c>
      <c r="C44" s="14">
        <f t="shared" ref="C44:J44" si="9">IF(C19&gt;0,(K19-C19)/C19,"-")</f>
        <v>1.1756569847856155E-2</v>
      </c>
      <c r="D44" s="14">
        <f t="shared" si="9"/>
        <v>0.51111111111111107</v>
      </c>
      <c r="E44" s="14">
        <f t="shared" si="9"/>
        <v>0.25</v>
      </c>
      <c r="F44" s="14">
        <f t="shared" si="9"/>
        <v>-6.4748201438848919E-3</v>
      </c>
      <c r="G44" s="14">
        <f t="shared" si="9"/>
        <v>-0.28169014084507044</v>
      </c>
      <c r="H44" s="14">
        <f t="shared" si="9"/>
        <v>1.9305019305019305E-2</v>
      </c>
      <c r="I44" s="14">
        <f t="shared" si="9"/>
        <v>0.24078624078624078</v>
      </c>
      <c r="J44" s="14">
        <f t="shared" si="9"/>
        <v>-0.5957446808510638</v>
      </c>
    </row>
    <row r="45" spans="2:10" ht="20.100000000000001" customHeight="1" thickBot="1" x14ac:dyDescent="0.25">
      <c r="B45" s="6" t="s">
        <v>11</v>
      </c>
      <c r="C45" s="14">
        <f t="shared" ref="C45:J45" si="10">IF(C20&gt;0,(K20-C20)/C20,"-")</f>
        <v>-3.4737299174989146E-3</v>
      </c>
      <c r="D45" s="14">
        <f t="shared" si="10"/>
        <v>-0.5357142857142857</v>
      </c>
      <c r="E45" s="14">
        <f t="shared" si="10"/>
        <v>1.5</v>
      </c>
      <c r="F45" s="14">
        <f t="shared" si="10"/>
        <v>0.11621621621621622</v>
      </c>
      <c r="G45" s="14">
        <f t="shared" si="10"/>
        <v>-0.56000000000000005</v>
      </c>
      <c r="H45" s="14">
        <f t="shared" si="10"/>
        <v>-1.8609206660137122E-2</v>
      </c>
      <c r="I45" s="14">
        <f t="shared" si="10"/>
        <v>0.11369863013698631</v>
      </c>
      <c r="J45" s="14">
        <f t="shared" si="10"/>
        <v>-0.51056338028169013</v>
      </c>
    </row>
    <row r="46" spans="2:10" ht="20.100000000000001" customHeight="1" thickBot="1" x14ac:dyDescent="0.25">
      <c r="B46" s="6" t="s">
        <v>12</v>
      </c>
      <c r="C46" s="14">
        <f t="shared" ref="C46:J46" si="11">IF(C21&gt;0,(K21-C21)/C21,"-")</f>
        <v>0.12994350282485875</v>
      </c>
      <c r="D46" s="14">
        <f t="shared" si="11"/>
        <v>0.23076923076923078</v>
      </c>
      <c r="E46" s="14">
        <f t="shared" si="11"/>
        <v>4</v>
      </c>
      <c r="F46" s="14">
        <f t="shared" si="11"/>
        <v>-3.669724770642202E-3</v>
      </c>
      <c r="G46" s="14">
        <f t="shared" si="11"/>
        <v>-0.13333333333333333</v>
      </c>
      <c r="H46" s="14">
        <f t="shared" si="11"/>
        <v>-0.1366906474820144</v>
      </c>
      <c r="I46" s="14">
        <f t="shared" si="11"/>
        <v>-0.47499999999999998</v>
      </c>
      <c r="J46" s="14">
        <f t="shared" si="11"/>
        <v>1.8369565217391304</v>
      </c>
    </row>
    <row r="47" spans="2:10" ht="20.100000000000001" customHeight="1" thickBot="1" x14ac:dyDescent="0.25">
      <c r="B47" s="6" t="s">
        <v>13</v>
      </c>
      <c r="C47" s="14">
        <f t="shared" ref="C47:J47" si="12">IF(C22&gt;0,(K22-C22)/C22,"-")</f>
        <v>-5.8466629895201322E-2</v>
      </c>
      <c r="D47" s="14">
        <f t="shared" si="12"/>
        <v>-0.8</v>
      </c>
      <c r="E47" s="14" t="str">
        <f t="shared" si="12"/>
        <v>-</v>
      </c>
      <c r="F47" s="14">
        <f t="shared" si="12"/>
        <v>-6.4759036144578314E-2</v>
      </c>
      <c r="G47" s="14">
        <f t="shared" si="12"/>
        <v>1.1875</v>
      </c>
      <c r="H47" s="14">
        <f t="shared" si="12"/>
        <v>-7.3529411764705885E-2</v>
      </c>
      <c r="I47" s="14">
        <f t="shared" si="12"/>
        <v>0.71739130434782605</v>
      </c>
      <c r="J47" s="14">
        <f t="shared" si="12"/>
        <v>-0.36842105263157893</v>
      </c>
    </row>
    <row r="48" spans="2:10" ht="20.100000000000001" customHeight="1" thickBot="1" x14ac:dyDescent="0.25">
      <c r="B48" s="6" t="s">
        <v>14</v>
      </c>
      <c r="C48" s="14">
        <f t="shared" ref="C48:J48" si="13">IF(C23&gt;0,(K23-C23)/C23,"-")</f>
        <v>4.9583213567116986E-2</v>
      </c>
      <c r="D48" s="14">
        <f t="shared" si="13"/>
        <v>1.9724770642201834</v>
      </c>
      <c r="E48" s="14">
        <f t="shared" si="13"/>
        <v>0.9285714285714286</v>
      </c>
      <c r="F48" s="14">
        <f t="shared" si="13"/>
        <v>4.0379567938623054E-3</v>
      </c>
      <c r="G48" s="14">
        <f t="shared" si="13"/>
        <v>0.96739130434782605</v>
      </c>
      <c r="H48" s="14">
        <f t="shared" si="13"/>
        <v>1.2539184952978056E-2</v>
      </c>
      <c r="I48" s="14">
        <f t="shared" si="13"/>
        <v>-2.7355623100303952E-2</v>
      </c>
      <c r="J48" s="14">
        <f t="shared" si="13"/>
        <v>5.4054054054054057E-3</v>
      </c>
    </row>
    <row r="49" spans="2:10" ht="20.100000000000001" customHeight="1" thickBot="1" x14ac:dyDescent="0.25">
      <c r="B49" s="6" t="s">
        <v>15</v>
      </c>
      <c r="C49" s="14">
        <f t="shared" ref="C49:J49" si="14">IF(C24&gt;0,(K24-C24)/C24,"-")</f>
        <v>-8.6238532110091748E-2</v>
      </c>
      <c r="D49" s="14">
        <f t="shared" si="14"/>
        <v>-1</v>
      </c>
      <c r="E49" s="14" t="str">
        <f t="shared" si="14"/>
        <v>-</v>
      </c>
      <c r="F49" s="14">
        <f t="shared" si="14"/>
        <v>-0.1233453670276775</v>
      </c>
      <c r="G49" s="14">
        <f t="shared" si="14"/>
        <v>0.84848484848484851</v>
      </c>
      <c r="H49" s="14">
        <f t="shared" si="14"/>
        <v>1.7142857142857144E-2</v>
      </c>
      <c r="I49" s="14">
        <f t="shared" si="14"/>
        <v>-9.0909090909090905E-3</v>
      </c>
      <c r="J49" s="14">
        <f t="shared" si="14"/>
        <v>-0.60869565217391308</v>
      </c>
    </row>
    <row r="50" spans="2:10" ht="20.100000000000001" customHeight="1" thickBot="1" x14ac:dyDescent="0.25">
      <c r="B50" s="6" t="s">
        <v>16</v>
      </c>
      <c r="C50" s="14">
        <f t="shared" ref="C50:J50" si="15">IF(C25&gt;0,(K25-C25)/C25,"-")</f>
        <v>0.35943775100401604</v>
      </c>
      <c r="D50" s="14">
        <f t="shared" si="15"/>
        <v>-1</v>
      </c>
      <c r="E50" s="14">
        <f t="shared" si="15"/>
        <v>-1</v>
      </c>
      <c r="F50" s="14">
        <f t="shared" si="15"/>
        <v>0.25329815303430081</v>
      </c>
      <c r="G50" s="14">
        <f t="shared" si="15"/>
        <v>-0.33333333333333331</v>
      </c>
      <c r="H50" s="14">
        <f t="shared" si="15"/>
        <v>7.8125E-2</v>
      </c>
      <c r="I50" s="14">
        <f t="shared" si="15"/>
        <v>5</v>
      </c>
      <c r="J50" s="14">
        <f t="shared" si="15"/>
        <v>2</v>
      </c>
    </row>
    <row r="51" spans="2:10" ht="20.100000000000001" customHeight="1" thickBot="1" x14ac:dyDescent="0.25">
      <c r="B51" s="7" t="s">
        <v>17</v>
      </c>
      <c r="C51" s="14">
        <f t="shared" ref="C51:J51" si="16">IF(C26&gt;0,(K26-C26)/C26,"-")</f>
        <v>9.4983277591973239E-2</v>
      </c>
      <c r="D51" s="14">
        <f t="shared" si="16"/>
        <v>-0.47142857142857142</v>
      </c>
      <c r="E51" s="14">
        <f t="shared" si="16"/>
        <v>-0.8571428571428571</v>
      </c>
      <c r="F51" s="14">
        <f t="shared" si="16"/>
        <v>0.29345372460496616</v>
      </c>
      <c r="G51" s="14">
        <f t="shared" si="16"/>
        <v>-7.1428571428571425E-2</v>
      </c>
      <c r="H51" s="14">
        <f t="shared" si="16"/>
        <v>-6.1425061425061427E-2</v>
      </c>
      <c r="I51" s="14">
        <f t="shared" si="16"/>
        <v>0.16326530612244897</v>
      </c>
      <c r="J51" s="14">
        <f t="shared" si="16"/>
        <v>-0.9838709677419355</v>
      </c>
    </row>
    <row r="52" spans="2:10" ht="20.100000000000001" customHeight="1" thickBot="1" x14ac:dyDescent="0.25">
      <c r="B52" s="8" t="s">
        <v>18</v>
      </c>
      <c r="C52" s="14">
        <f t="shared" ref="C52:J52" si="17">IF(C27&gt;0,(K27-C27)/C27,"-")</f>
        <v>8.5470085470085472E-2</v>
      </c>
      <c r="D52" s="14" t="str">
        <f t="shared" si="17"/>
        <v>-</v>
      </c>
      <c r="E52" s="14" t="str">
        <f t="shared" si="17"/>
        <v>-</v>
      </c>
      <c r="F52" s="14">
        <f t="shared" si="17"/>
        <v>6.9868995633187769E-2</v>
      </c>
      <c r="G52" s="14" t="str">
        <f t="shared" si="17"/>
        <v>-</v>
      </c>
      <c r="H52" s="14">
        <f t="shared" si="17"/>
        <v>1</v>
      </c>
      <c r="I52" s="14">
        <f t="shared" si="17"/>
        <v>-0.33333333333333331</v>
      </c>
      <c r="J52" s="14" t="str">
        <f t="shared" si="17"/>
        <v>-</v>
      </c>
    </row>
    <row r="53" spans="2:10" ht="20.100000000000001" customHeight="1" thickBot="1" x14ac:dyDescent="0.25">
      <c r="B53" s="9" t="s">
        <v>19</v>
      </c>
      <c r="C53" s="15">
        <f t="shared" ref="C53:J53" si="18">IF(C28&gt;0,(K28-C28)/C28,"-")</f>
        <v>5.4303390682727409E-2</v>
      </c>
      <c r="D53" s="15">
        <f t="shared" si="18"/>
        <v>0.28516377649325625</v>
      </c>
      <c r="E53" s="15">
        <f t="shared" si="18"/>
        <v>0.27777777777777779</v>
      </c>
      <c r="F53" s="15">
        <f t="shared" si="18"/>
        <v>4.2840650254298104E-2</v>
      </c>
      <c r="G53" s="15">
        <f t="shared" si="18"/>
        <v>8.5597826086956527E-2</v>
      </c>
      <c r="H53" s="15">
        <f t="shared" si="18"/>
        <v>5.9340966210555714E-2</v>
      </c>
      <c r="I53" s="15">
        <f t="shared" si="18"/>
        <v>0.14800814190171563</v>
      </c>
      <c r="J53" s="15">
        <f t="shared" si="18"/>
        <v>-3.0577576443941108E-2</v>
      </c>
    </row>
  </sheetData>
  <mergeCells count="22"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  <mergeCell ref="C32:J32"/>
    <mergeCell ref="C34:C35"/>
    <mergeCell ref="D34:D35"/>
    <mergeCell ref="E34:E35"/>
    <mergeCell ref="F34:H34"/>
    <mergeCell ref="I34:I35"/>
    <mergeCell ref="J34:J35"/>
    <mergeCell ref="C33:J3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5"/>
      <c r="B8" s="46"/>
      <c r="C8" s="27" t="s">
        <v>119</v>
      </c>
      <c r="D8" s="28"/>
      <c r="E8" s="28"/>
      <c r="F8" s="28"/>
      <c r="G8" s="27" t="s">
        <v>120</v>
      </c>
      <c r="H8" s="28"/>
      <c r="I8" s="28"/>
      <c r="J8" s="28"/>
      <c r="K8" s="27" t="s">
        <v>122</v>
      </c>
      <c r="L8" s="28"/>
      <c r="M8" s="28"/>
      <c r="N8" s="28"/>
    </row>
    <row r="9" spans="1:14" ht="44.25" customHeight="1" thickBot="1" x14ac:dyDescent="0.25">
      <c r="A9" s="45"/>
      <c r="B9" s="45"/>
      <c r="C9" s="41" t="s">
        <v>29</v>
      </c>
      <c r="D9" s="41"/>
      <c r="E9" s="42"/>
      <c r="F9" s="33" t="s">
        <v>32</v>
      </c>
      <c r="G9" s="48" t="s">
        <v>29</v>
      </c>
      <c r="H9" s="41" t="s">
        <v>30</v>
      </c>
      <c r="I9" s="42" t="s">
        <v>31</v>
      </c>
      <c r="J9" s="33" t="s">
        <v>32</v>
      </c>
      <c r="K9" s="48" t="s">
        <v>29</v>
      </c>
      <c r="L9" s="41" t="s">
        <v>30</v>
      </c>
      <c r="M9" s="42" t="s">
        <v>31</v>
      </c>
      <c r="N9" s="33" t="s">
        <v>32</v>
      </c>
    </row>
    <row r="10" spans="1:14" ht="44.25" customHeight="1" thickBot="1" x14ac:dyDescent="0.25">
      <c r="A10" s="45"/>
      <c r="B10" s="45"/>
      <c r="C10" s="19" t="s">
        <v>33</v>
      </c>
      <c r="D10" s="19" t="s">
        <v>34</v>
      </c>
      <c r="E10" s="19" t="s">
        <v>35</v>
      </c>
      <c r="F10" s="47"/>
      <c r="G10" s="10" t="s">
        <v>33</v>
      </c>
      <c r="H10" s="10" t="s">
        <v>34</v>
      </c>
      <c r="I10" s="10" t="s">
        <v>35</v>
      </c>
      <c r="J10" s="47"/>
      <c r="K10" s="10" t="s">
        <v>33</v>
      </c>
      <c r="L10" s="10" t="s">
        <v>34</v>
      </c>
      <c r="M10" s="10" t="s">
        <v>35</v>
      </c>
      <c r="N10" s="47"/>
    </row>
    <row r="11" spans="1:14" ht="20.100000000000001" customHeight="1" thickBot="1" x14ac:dyDescent="0.25">
      <c r="B11" s="5" t="s">
        <v>2</v>
      </c>
      <c r="C11" s="11">
        <v>369</v>
      </c>
      <c r="D11" s="11">
        <v>270</v>
      </c>
      <c r="E11" s="11">
        <v>99</v>
      </c>
      <c r="F11" s="24">
        <f>C11/'Evolución Denuncias'!C11</f>
        <v>3.9159503342884434E-2</v>
      </c>
      <c r="G11" s="11">
        <v>479</v>
      </c>
      <c r="H11" s="11">
        <v>321</v>
      </c>
      <c r="I11" s="11">
        <v>158</v>
      </c>
      <c r="J11" s="24">
        <f>+G11/'Evolución Denuncias'!K11</f>
        <v>4.6809342323854197E-2</v>
      </c>
      <c r="K11" s="14">
        <f t="shared" ref="K11:M28" si="0">IF(C11&gt;0,(G11-C11)/C11,"-")</f>
        <v>0.29810298102981031</v>
      </c>
      <c r="L11" s="14">
        <f t="shared" si="0"/>
        <v>0.18888888888888888</v>
      </c>
      <c r="M11" s="14">
        <f t="shared" si="0"/>
        <v>0.59595959595959591</v>
      </c>
      <c r="N11" s="24">
        <f>+(J11-F11)/F11</f>
        <v>0.1953507661725693</v>
      </c>
    </row>
    <row r="12" spans="1:14" ht="20.100000000000001" customHeight="1" thickBot="1" x14ac:dyDescent="0.25">
      <c r="B12" s="6" t="s">
        <v>3</v>
      </c>
      <c r="C12" s="11">
        <v>225</v>
      </c>
      <c r="D12" s="11">
        <v>125</v>
      </c>
      <c r="E12" s="11">
        <v>100</v>
      </c>
      <c r="F12" s="24">
        <f>C12/'Evolución Denuncias'!C12</f>
        <v>0.20949720670391062</v>
      </c>
      <c r="G12" s="11">
        <v>205</v>
      </c>
      <c r="H12" s="11">
        <v>111</v>
      </c>
      <c r="I12" s="11">
        <v>94</v>
      </c>
      <c r="J12" s="24">
        <f>+G12/'Evolución Denuncias'!K12</f>
        <v>0.15106853352984526</v>
      </c>
      <c r="K12" s="14">
        <f t="shared" si="0"/>
        <v>-8.8888888888888892E-2</v>
      </c>
      <c r="L12" s="14">
        <f t="shared" si="0"/>
        <v>-0.112</v>
      </c>
      <c r="M12" s="14">
        <f t="shared" si="0"/>
        <v>-0.06</v>
      </c>
      <c r="N12" s="24">
        <f t="shared" ref="N12:N28" si="1">+(J12-F12)/F12</f>
        <v>-0.2788995332842053</v>
      </c>
    </row>
    <row r="13" spans="1:14" ht="20.100000000000001" customHeight="1" thickBot="1" x14ac:dyDescent="0.25">
      <c r="B13" s="6" t="s">
        <v>4</v>
      </c>
      <c r="C13" s="11">
        <v>69</v>
      </c>
      <c r="D13" s="11">
        <v>48</v>
      </c>
      <c r="E13" s="11">
        <v>21</v>
      </c>
      <c r="F13" s="24">
        <f>C13/'Evolución Denuncias'!C13</f>
        <v>8.9262613195342816E-2</v>
      </c>
      <c r="G13" s="11">
        <v>57</v>
      </c>
      <c r="H13" s="11">
        <v>31</v>
      </c>
      <c r="I13" s="11">
        <v>26</v>
      </c>
      <c r="J13" s="24">
        <f>+G13/'Evolución Denuncias'!K13</f>
        <v>7.681940700808626E-2</v>
      </c>
      <c r="K13" s="14">
        <f t="shared" si="0"/>
        <v>-0.17391304347826086</v>
      </c>
      <c r="L13" s="14">
        <f t="shared" si="0"/>
        <v>-0.35416666666666669</v>
      </c>
      <c r="M13" s="14">
        <f t="shared" si="0"/>
        <v>0.23809523809523808</v>
      </c>
      <c r="N13" s="24">
        <f t="shared" si="1"/>
        <v>-0.13939997656158432</v>
      </c>
    </row>
    <row r="14" spans="1:14" ht="20.100000000000001" customHeight="1" thickBot="1" x14ac:dyDescent="0.25">
      <c r="B14" s="6" t="s">
        <v>5</v>
      </c>
      <c r="C14" s="11">
        <v>292</v>
      </c>
      <c r="D14" s="11">
        <v>175</v>
      </c>
      <c r="E14" s="11">
        <v>117</v>
      </c>
      <c r="F14" s="24">
        <f>C14/'Evolución Denuncias'!C14</f>
        <v>0.16666666666666666</v>
      </c>
      <c r="G14" s="11">
        <v>415</v>
      </c>
      <c r="H14" s="11">
        <v>216</v>
      </c>
      <c r="I14" s="11">
        <v>199</v>
      </c>
      <c r="J14" s="24">
        <f>+G14/'Evolución Denuncias'!K14</f>
        <v>0.2062624254473161</v>
      </c>
      <c r="K14" s="14">
        <f t="shared" si="0"/>
        <v>0.42123287671232879</v>
      </c>
      <c r="L14" s="14">
        <f t="shared" si="0"/>
        <v>0.23428571428571429</v>
      </c>
      <c r="M14" s="14">
        <f t="shared" si="0"/>
        <v>0.70085470085470081</v>
      </c>
      <c r="N14" s="24">
        <f t="shared" si="1"/>
        <v>0.23757455268389666</v>
      </c>
    </row>
    <row r="15" spans="1:14" ht="20.100000000000001" customHeight="1" thickBot="1" x14ac:dyDescent="0.25">
      <c r="B15" s="6" t="s">
        <v>6</v>
      </c>
      <c r="C15" s="11">
        <v>302</v>
      </c>
      <c r="D15" s="11">
        <v>175</v>
      </c>
      <c r="E15" s="11">
        <v>127</v>
      </c>
      <c r="F15" s="24">
        <f>C15/'Evolución Denuncias'!C15</f>
        <v>0.12710437710437711</v>
      </c>
      <c r="G15" s="11">
        <v>434</v>
      </c>
      <c r="H15" s="11">
        <v>287</v>
      </c>
      <c r="I15" s="11">
        <v>147</v>
      </c>
      <c r="J15" s="24">
        <f>+G15/'Evolución Denuncias'!K15</f>
        <v>0.15400993612491129</v>
      </c>
      <c r="K15" s="14">
        <f t="shared" si="0"/>
        <v>0.4370860927152318</v>
      </c>
      <c r="L15" s="14">
        <f t="shared" si="0"/>
        <v>0.64</v>
      </c>
      <c r="M15" s="14">
        <f t="shared" si="0"/>
        <v>0.15748031496062992</v>
      </c>
      <c r="N15" s="24">
        <f t="shared" si="1"/>
        <v>0.21168082196287819</v>
      </c>
    </row>
    <row r="16" spans="1:14" ht="20.100000000000001" customHeight="1" thickBot="1" x14ac:dyDescent="0.25">
      <c r="B16" s="6" t="s">
        <v>7</v>
      </c>
      <c r="C16" s="11">
        <v>54</v>
      </c>
      <c r="D16" s="11">
        <v>40</v>
      </c>
      <c r="E16" s="11">
        <v>14</v>
      </c>
      <c r="F16" s="24">
        <f>C16/'Evolución Denuncias'!C16</f>
        <v>9.8901098901098897E-2</v>
      </c>
      <c r="G16" s="11">
        <v>86</v>
      </c>
      <c r="H16" s="11">
        <v>61</v>
      </c>
      <c r="I16" s="11">
        <v>25</v>
      </c>
      <c r="J16" s="24">
        <f>+G16/'Evolución Denuncias'!K16</f>
        <v>0.14502529510961215</v>
      </c>
      <c r="K16" s="14">
        <f t="shared" si="0"/>
        <v>0.59259259259259256</v>
      </c>
      <c r="L16" s="14">
        <f t="shared" si="0"/>
        <v>0.52500000000000002</v>
      </c>
      <c r="M16" s="14">
        <f t="shared" si="0"/>
        <v>0.7857142857142857</v>
      </c>
      <c r="N16" s="24">
        <f t="shared" si="1"/>
        <v>0.46636687277496736</v>
      </c>
    </row>
    <row r="17" spans="2:14" ht="20.100000000000001" customHeight="1" thickBot="1" x14ac:dyDescent="0.25">
      <c r="B17" s="6" t="s">
        <v>8</v>
      </c>
      <c r="C17" s="11">
        <v>169</v>
      </c>
      <c r="D17" s="11">
        <v>82</v>
      </c>
      <c r="E17" s="11">
        <v>87</v>
      </c>
      <c r="F17" s="24">
        <f>C17/'Evolución Denuncias'!C17</f>
        <v>0.12071428571428572</v>
      </c>
      <c r="G17" s="11">
        <v>279</v>
      </c>
      <c r="H17" s="11">
        <v>127</v>
      </c>
      <c r="I17" s="11">
        <v>152</v>
      </c>
      <c r="J17" s="24">
        <f>+G17/'Evolución Denuncias'!K17</f>
        <v>0.17613636363636365</v>
      </c>
      <c r="K17" s="14">
        <f t="shared" si="0"/>
        <v>0.65088757396449703</v>
      </c>
      <c r="L17" s="14">
        <f t="shared" si="0"/>
        <v>0.54878048780487809</v>
      </c>
      <c r="M17" s="14">
        <f t="shared" si="0"/>
        <v>0.74712643678160917</v>
      </c>
      <c r="N17" s="24">
        <f t="shared" si="1"/>
        <v>0.45911780527165147</v>
      </c>
    </row>
    <row r="18" spans="2:14" ht="20.100000000000001" customHeight="1" thickBot="1" x14ac:dyDescent="0.25">
      <c r="B18" s="6" t="s">
        <v>9</v>
      </c>
      <c r="C18" s="11">
        <v>115</v>
      </c>
      <c r="D18" s="11">
        <v>81</v>
      </c>
      <c r="E18" s="11">
        <v>34</v>
      </c>
      <c r="F18" s="24">
        <f>C18/'Evolución Denuncias'!C18</f>
        <v>6.999391357273281E-2</v>
      </c>
      <c r="G18" s="11">
        <v>104</v>
      </c>
      <c r="H18" s="11">
        <v>70</v>
      </c>
      <c r="I18" s="11">
        <v>34</v>
      </c>
      <c r="J18" s="24">
        <f>+G18/'Evolución Denuncias'!K18</f>
        <v>6.5781151170145477E-2</v>
      </c>
      <c r="K18" s="14">
        <f t="shared" si="0"/>
        <v>-9.5652173913043481E-2</v>
      </c>
      <c r="L18" s="14">
        <f t="shared" si="0"/>
        <v>-0.13580246913580246</v>
      </c>
      <c r="M18" s="14">
        <f t="shared" si="0"/>
        <v>0</v>
      </c>
      <c r="N18" s="24">
        <f t="shared" si="1"/>
        <v>-6.0187553282182504E-2</v>
      </c>
    </row>
    <row r="19" spans="2:14" ht="20.100000000000001" customHeight="1" thickBot="1" x14ac:dyDescent="0.25">
      <c r="B19" s="6" t="s">
        <v>10</v>
      </c>
      <c r="C19" s="11">
        <v>651</v>
      </c>
      <c r="D19" s="11">
        <v>341</v>
      </c>
      <c r="E19" s="11">
        <v>310</v>
      </c>
      <c r="F19" s="24">
        <f>C19/'Evolución Denuncias'!C19</f>
        <v>0.11255186721991702</v>
      </c>
      <c r="G19" s="11">
        <v>753</v>
      </c>
      <c r="H19" s="11">
        <v>402</v>
      </c>
      <c r="I19" s="11">
        <v>351</v>
      </c>
      <c r="J19" s="24">
        <f>+G19/'Evolución Denuncias'!K19</f>
        <v>0.12867395762132605</v>
      </c>
      <c r="K19" s="14">
        <f t="shared" si="0"/>
        <v>0.15668202764976957</v>
      </c>
      <c r="L19" s="14">
        <f t="shared" si="0"/>
        <v>0.17888563049853373</v>
      </c>
      <c r="M19" s="14">
        <f t="shared" si="0"/>
        <v>0.13225806451612904</v>
      </c>
      <c r="N19" s="24">
        <f t="shared" si="1"/>
        <v>0.14324142992588304</v>
      </c>
    </row>
    <row r="20" spans="2:14" ht="20.100000000000001" customHeight="1" thickBot="1" x14ac:dyDescent="0.25">
      <c r="B20" s="6" t="s">
        <v>11</v>
      </c>
      <c r="C20" s="11">
        <v>675</v>
      </c>
      <c r="D20" s="11">
        <v>382</v>
      </c>
      <c r="E20" s="11">
        <v>293</v>
      </c>
      <c r="F20" s="24">
        <f>C20/'Evolución Denuncias'!C20</f>
        <v>9.7698653929656973E-2</v>
      </c>
      <c r="G20" s="11">
        <v>823</v>
      </c>
      <c r="H20" s="11">
        <v>408</v>
      </c>
      <c r="I20" s="11">
        <v>415</v>
      </c>
      <c r="J20" s="24">
        <f>+G20/'Evolución Denuncias'!K20</f>
        <v>0.1195352214960058</v>
      </c>
      <c r="K20" s="14">
        <f t="shared" si="0"/>
        <v>0.21925925925925926</v>
      </c>
      <c r="L20" s="14">
        <f t="shared" si="0"/>
        <v>6.8062827225130892E-2</v>
      </c>
      <c r="M20" s="14">
        <f t="shared" si="0"/>
        <v>0.41638225255972694</v>
      </c>
      <c r="N20" s="24">
        <f t="shared" si="1"/>
        <v>0.22350940046800602</v>
      </c>
    </row>
    <row r="21" spans="2:14" ht="20.100000000000001" customHeight="1" thickBot="1" x14ac:dyDescent="0.25">
      <c r="B21" s="6" t="s">
        <v>12</v>
      </c>
      <c r="C21" s="11">
        <v>29</v>
      </c>
      <c r="D21" s="11">
        <v>23</v>
      </c>
      <c r="E21" s="11">
        <v>6</v>
      </c>
      <c r="F21" s="24">
        <f>C21/'Evolución Denuncias'!C21</f>
        <v>3.2768361581920903E-2</v>
      </c>
      <c r="G21" s="11">
        <v>36</v>
      </c>
      <c r="H21" s="11">
        <v>27</v>
      </c>
      <c r="I21" s="11">
        <v>9</v>
      </c>
      <c r="J21" s="24">
        <f>+G21/'Evolución Denuncias'!K21</f>
        <v>3.5999999999999997E-2</v>
      </c>
      <c r="K21" s="14">
        <f t="shared" si="0"/>
        <v>0.2413793103448276</v>
      </c>
      <c r="L21" s="14">
        <f t="shared" si="0"/>
        <v>0.17391304347826086</v>
      </c>
      <c r="M21" s="14">
        <f t="shared" si="0"/>
        <v>0.5</v>
      </c>
      <c r="N21" s="24">
        <f t="shared" si="1"/>
        <v>9.8620689655172358E-2</v>
      </c>
    </row>
    <row r="22" spans="2:14" ht="20.100000000000001" customHeight="1" thickBot="1" x14ac:dyDescent="0.25">
      <c r="B22" s="6" t="s">
        <v>13</v>
      </c>
      <c r="C22" s="11">
        <v>97</v>
      </c>
      <c r="D22" s="11">
        <v>77</v>
      </c>
      <c r="E22" s="11">
        <v>20</v>
      </c>
      <c r="F22" s="24">
        <f>C22/'Evolución Denuncias'!C22</f>
        <v>5.3502482073910645E-2</v>
      </c>
      <c r="G22" s="11">
        <v>121</v>
      </c>
      <c r="H22" s="11">
        <v>92</v>
      </c>
      <c r="I22" s="11">
        <v>29</v>
      </c>
      <c r="J22" s="24">
        <f>+G22/'Evolución Denuncias'!K22</f>
        <v>7.0884592852958409E-2</v>
      </c>
      <c r="K22" s="14">
        <f t="shared" si="0"/>
        <v>0.24742268041237114</v>
      </c>
      <c r="L22" s="14">
        <f t="shared" si="0"/>
        <v>0.19480519480519481</v>
      </c>
      <c r="M22" s="14">
        <f t="shared" si="0"/>
        <v>0.45</v>
      </c>
      <c r="N22" s="24">
        <f t="shared" si="1"/>
        <v>0.32488419425168652</v>
      </c>
    </row>
    <row r="23" spans="2:14" ht="20.100000000000001" customHeight="1" thickBot="1" x14ac:dyDescent="0.25">
      <c r="B23" s="6" t="s">
        <v>14</v>
      </c>
      <c r="C23" s="11">
        <v>811</v>
      </c>
      <c r="D23" s="11">
        <v>414</v>
      </c>
      <c r="E23" s="11">
        <v>397</v>
      </c>
      <c r="F23" s="24">
        <f>C23/'Evolución Denuncias'!C23</f>
        <v>0.11655648174762863</v>
      </c>
      <c r="G23" s="11">
        <v>657</v>
      </c>
      <c r="H23" s="11">
        <v>340</v>
      </c>
      <c r="I23" s="11">
        <v>317</v>
      </c>
      <c r="J23" s="24">
        <f>+G23/'Evolución Denuncias'!K23</f>
        <v>8.9963028892236063E-2</v>
      </c>
      <c r="K23" s="14">
        <f t="shared" si="0"/>
        <v>-0.18988902589395806</v>
      </c>
      <c r="L23" s="14">
        <f t="shared" si="0"/>
        <v>-0.17874396135265699</v>
      </c>
      <c r="M23" s="14">
        <f t="shared" si="0"/>
        <v>-0.20151133501259447</v>
      </c>
      <c r="N23" s="24">
        <f t="shared" si="1"/>
        <v>-0.22815936494182673</v>
      </c>
    </row>
    <row r="24" spans="2:14" ht="20.100000000000001" customHeight="1" thickBot="1" x14ac:dyDescent="0.25">
      <c r="B24" s="6" t="s">
        <v>15</v>
      </c>
      <c r="C24" s="11">
        <v>110</v>
      </c>
      <c r="D24" s="11">
        <v>70</v>
      </c>
      <c r="E24" s="11">
        <v>40</v>
      </c>
      <c r="F24" s="24">
        <f>C24/'Evolución Denuncias'!C24</f>
        <v>5.0458715596330278E-2</v>
      </c>
      <c r="G24" s="11">
        <v>135</v>
      </c>
      <c r="H24" s="11">
        <v>79</v>
      </c>
      <c r="I24" s="11">
        <v>56</v>
      </c>
      <c r="J24" s="24">
        <f>+G24/'Evolución Denuncias'!K24</f>
        <v>6.7771084337349394E-2</v>
      </c>
      <c r="K24" s="14">
        <f t="shared" si="0"/>
        <v>0.22727272727272727</v>
      </c>
      <c r="L24" s="14">
        <f t="shared" si="0"/>
        <v>0.12857142857142856</v>
      </c>
      <c r="M24" s="14">
        <f t="shared" si="0"/>
        <v>0.4</v>
      </c>
      <c r="N24" s="24">
        <f t="shared" si="1"/>
        <v>0.3430996714129243</v>
      </c>
    </row>
    <row r="25" spans="2:14" ht="20.100000000000001" customHeight="1" thickBot="1" x14ac:dyDescent="0.25">
      <c r="B25" s="6" t="s">
        <v>16</v>
      </c>
      <c r="C25" s="11">
        <v>24</v>
      </c>
      <c r="D25" s="11">
        <v>12</v>
      </c>
      <c r="E25" s="11">
        <v>12</v>
      </c>
      <c r="F25" s="24">
        <f>C25/'Evolución Denuncias'!C25</f>
        <v>4.8192771084337352E-2</v>
      </c>
      <c r="G25" s="11">
        <v>6</v>
      </c>
      <c r="H25" s="11">
        <v>3</v>
      </c>
      <c r="I25" s="11">
        <v>3</v>
      </c>
      <c r="J25" s="24">
        <f>+G25/'Evolución Denuncias'!K25</f>
        <v>8.8626292466765146E-3</v>
      </c>
      <c r="K25" s="14">
        <f t="shared" si="0"/>
        <v>-0.75</v>
      </c>
      <c r="L25" s="14">
        <f t="shared" si="0"/>
        <v>-0.75</v>
      </c>
      <c r="M25" s="14">
        <f t="shared" si="0"/>
        <v>-0.75</v>
      </c>
      <c r="N25" s="24">
        <f t="shared" si="1"/>
        <v>-0.81610044313146235</v>
      </c>
    </row>
    <row r="26" spans="2:14" ht="20.100000000000001" customHeight="1" thickBot="1" x14ac:dyDescent="0.25">
      <c r="B26" s="7" t="s">
        <v>17</v>
      </c>
      <c r="C26" s="11">
        <v>139</v>
      </c>
      <c r="D26" s="11">
        <v>71</v>
      </c>
      <c r="E26" s="11">
        <v>68</v>
      </c>
      <c r="F26" s="24">
        <f>C26/'Evolución Denuncias'!C26</f>
        <v>9.2976588628762541E-2</v>
      </c>
      <c r="G26" s="11">
        <v>98</v>
      </c>
      <c r="H26" s="11">
        <v>59</v>
      </c>
      <c r="I26" s="11">
        <v>39</v>
      </c>
      <c r="J26" s="24">
        <f>+G26/'Evolución Denuncias'!K26</f>
        <v>5.9865607819181432E-2</v>
      </c>
      <c r="K26" s="14">
        <f t="shared" si="0"/>
        <v>-0.29496402877697842</v>
      </c>
      <c r="L26" s="14">
        <f t="shared" si="0"/>
        <v>-0.16901408450704225</v>
      </c>
      <c r="M26" s="14">
        <f t="shared" si="0"/>
        <v>-0.4264705882352941</v>
      </c>
      <c r="N26" s="24">
        <f t="shared" si="1"/>
        <v>-0.35612170007427163</v>
      </c>
    </row>
    <row r="27" spans="2:14" ht="20.100000000000001" customHeight="1" thickBot="1" x14ac:dyDescent="0.25">
      <c r="B27" s="8" t="s">
        <v>18</v>
      </c>
      <c r="C27" s="11">
        <v>36</v>
      </c>
      <c r="D27" s="11">
        <v>23</v>
      </c>
      <c r="E27" s="11">
        <v>13</v>
      </c>
      <c r="F27" s="24">
        <f>C27/'Evolución Denuncias'!C27</f>
        <v>0.15384615384615385</v>
      </c>
      <c r="G27" s="11">
        <v>54</v>
      </c>
      <c r="H27" s="11">
        <v>31</v>
      </c>
      <c r="I27" s="11">
        <v>23</v>
      </c>
      <c r="J27" s="24">
        <f>+G27/'Evolución Denuncias'!K27</f>
        <v>0.2125984251968504</v>
      </c>
      <c r="K27" s="14">
        <f t="shared" si="0"/>
        <v>0.5</v>
      </c>
      <c r="L27" s="14">
        <f t="shared" si="0"/>
        <v>0.34782608695652173</v>
      </c>
      <c r="M27" s="14">
        <f t="shared" si="0"/>
        <v>0.76923076923076927</v>
      </c>
      <c r="N27" s="24">
        <f t="shared" si="1"/>
        <v>0.38188976377952755</v>
      </c>
    </row>
    <row r="28" spans="2:14" ht="20.100000000000001" customHeight="1" thickBot="1" x14ac:dyDescent="0.25">
      <c r="B28" s="9" t="s">
        <v>19</v>
      </c>
      <c r="C28" s="12">
        <f>SUM(C11:C27)</f>
        <v>4167</v>
      </c>
      <c r="D28" s="12">
        <f t="shared" ref="D28:E28" si="2">SUM(D11:D27)</f>
        <v>2409</v>
      </c>
      <c r="E28" s="12">
        <f t="shared" si="2"/>
        <v>1758</v>
      </c>
      <c r="F28" s="25">
        <f>C28/'Evolución Denuncias'!C28</f>
        <v>9.1095905384430409E-2</v>
      </c>
      <c r="G28" s="12">
        <f>SUM(G11:G27)</f>
        <v>4742</v>
      </c>
      <c r="H28" s="12">
        <f t="shared" ref="H28:I28" si="3">SUM(H11:H27)</f>
        <v>2665</v>
      </c>
      <c r="I28" s="12">
        <f t="shared" si="3"/>
        <v>2077</v>
      </c>
      <c r="J28" s="25">
        <f>+G28/'Evolución Denuncias'!K28</f>
        <v>9.8326663487258173E-2</v>
      </c>
      <c r="K28" s="15">
        <f t="shared" si="0"/>
        <v>0.13798896088312934</v>
      </c>
      <c r="L28" s="15">
        <f t="shared" si="0"/>
        <v>0.10626816106268161</v>
      </c>
      <c r="M28" s="15">
        <f t="shared" si="0"/>
        <v>0.18145620022753128</v>
      </c>
      <c r="N28" s="25">
        <f t="shared" si="1"/>
        <v>7.9375226277333913E-2</v>
      </c>
    </row>
    <row r="29" spans="2:14" x14ac:dyDescent="0.2">
      <c r="C29" s="20"/>
      <c r="D29" s="20"/>
      <c r="E29" s="20"/>
      <c r="G29" s="20"/>
      <c r="H29" s="20"/>
      <c r="I29" s="20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1" t="s">
        <v>119</v>
      </c>
      <c r="D9" s="51"/>
      <c r="E9" s="51"/>
      <c r="F9" s="51"/>
      <c r="G9" s="51"/>
      <c r="H9" s="27"/>
      <c r="I9" s="50" t="s">
        <v>120</v>
      </c>
      <c r="J9" s="51"/>
      <c r="K9" s="51"/>
      <c r="L9" s="51"/>
      <c r="M9" s="51"/>
      <c r="N9" s="27"/>
    </row>
    <row r="10" spans="2:14" ht="72" thickBot="1" x14ac:dyDescent="0.25">
      <c r="C10" s="10" t="s">
        <v>36</v>
      </c>
      <c r="D10" s="10" t="s">
        <v>37</v>
      </c>
      <c r="E10" s="10" t="s">
        <v>38</v>
      </c>
      <c r="F10" s="10" t="s">
        <v>115</v>
      </c>
      <c r="G10" s="10" t="s">
        <v>117</v>
      </c>
      <c r="H10" s="10" t="s">
        <v>116</v>
      </c>
      <c r="I10" s="10" t="s">
        <v>36</v>
      </c>
      <c r="J10" s="10" t="s">
        <v>37</v>
      </c>
      <c r="K10" s="10" t="s">
        <v>38</v>
      </c>
      <c r="L10" s="10" t="s">
        <v>115</v>
      </c>
      <c r="M10" s="10" t="s">
        <v>117</v>
      </c>
      <c r="N10" s="10" t="s">
        <v>116</v>
      </c>
    </row>
    <row r="11" spans="2:14" ht="20.100000000000001" customHeight="1" thickBot="1" x14ac:dyDescent="0.25">
      <c r="B11" s="5" t="s">
        <v>2</v>
      </c>
      <c r="C11" s="11">
        <v>9372</v>
      </c>
      <c r="D11" s="11">
        <v>7082</v>
      </c>
      <c r="E11" s="11">
        <v>2290</v>
      </c>
      <c r="F11" s="11">
        <v>20</v>
      </c>
      <c r="G11" s="11">
        <v>19</v>
      </c>
      <c r="H11" s="11">
        <v>1</v>
      </c>
      <c r="I11" s="11">
        <v>9726</v>
      </c>
      <c r="J11" s="11">
        <v>7337</v>
      </c>
      <c r="K11" s="11">
        <v>2389</v>
      </c>
      <c r="L11" s="11">
        <v>33</v>
      </c>
      <c r="M11" s="11">
        <v>30</v>
      </c>
      <c r="N11" s="11">
        <v>3</v>
      </c>
    </row>
    <row r="12" spans="2:14" ht="20.100000000000001" customHeight="1" thickBot="1" x14ac:dyDescent="0.25">
      <c r="B12" s="6" t="s">
        <v>3</v>
      </c>
      <c r="C12" s="11">
        <v>981</v>
      </c>
      <c r="D12" s="11">
        <v>584</v>
      </c>
      <c r="E12" s="11">
        <v>397</v>
      </c>
      <c r="F12" s="11">
        <v>10</v>
      </c>
      <c r="G12" s="11">
        <v>5</v>
      </c>
      <c r="H12" s="11">
        <v>5</v>
      </c>
      <c r="I12" s="11">
        <v>1221</v>
      </c>
      <c r="J12" s="11">
        <v>702</v>
      </c>
      <c r="K12" s="11">
        <v>519</v>
      </c>
      <c r="L12" s="11">
        <v>9</v>
      </c>
      <c r="M12" s="11">
        <v>4</v>
      </c>
      <c r="N12" s="11">
        <v>5</v>
      </c>
    </row>
    <row r="13" spans="2:14" ht="20.100000000000001" customHeight="1" thickBot="1" x14ac:dyDescent="0.25">
      <c r="B13" s="6" t="s">
        <v>4</v>
      </c>
      <c r="C13" s="11">
        <v>773</v>
      </c>
      <c r="D13" s="11">
        <v>596</v>
      </c>
      <c r="E13" s="11">
        <v>177</v>
      </c>
      <c r="F13" s="11">
        <v>10</v>
      </c>
      <c r="G13" s="11">
        <v>8</v>
      </c>
      <c r="H13" s="11">
        <v>2</v>
      </c>
      <c r="I13" s="11">
        <v>742</v>
      </c>
      <c r="J13" s="11">
        <v>549</v>
      </c>
      <c r="K13" s="11">
        <v>193</v>
      </c>
      <c r="L13" s="11">
        <v>4</v>
      </c>
      <c r="M13" s="11">
        <v>4</v>
      </c>
      <c r="N13" s="11">
        <v>0</v>
      </c>
    </row>
    <row r="14" spans="2:14" ht="20.100000000000001" customHeight="1" thickBot="1" x14ac:dyDescent="0.25">
      <c r="B14" s="6" t="s">
        <v>5</v>
      </c>
      <c r="C14" s="11">
        <v>1631</v>
      </c>
      <c r="D14" s="11">
        <v>920</v>
      </c>
      <c r="E14" s="11">
        <v>711</v>
      </c>
      <c r="F14" s="11">
        <v>0</v>
      </c>
      <c r="G14" s="11">
        <v>0</v>
      </c>
      <c r="H14" s="11">
        <v>0</v>
      </c>
      <c r="I14" s="11">
        <v>1902</v>
      </c>
      <c r="J14" s="11">
        <v>1026</v>
      </c>
      <c r="K14" s="11">
        <v>876</v>
      </c>
      <c r="L14" s="11">
        <v>2</v>
      </c>
      <c r="M14" s="11">
        <v>2</v>
      </c>
      <c r="N14" s="11">
        <v>0</v>
      </c>
    </row>
    <row r="15" spans="2:14" ht="20.100000000000001" customHeight="1" thickBot="1" x14ac:dyDescent="0.25">
      <c r="B15" s="6" t="s">
        <v>6</v>
      </c>
      <c r="C15" s="11">
        <v>2366</v>
      </c>
      <c r="D15" s="11">
        <v>1843</v>
      </c>
      <c r="E15" s="11">
        <v>523</v>
      </c>
      <c r="F15" s="11">
        <v>6</v>
      </c>
      <c r="G15" s="11">
        <v>6</v>
      </c>
      <c r="H15" s="11">
        <v>0</v>
      </c>
      <c r="I15" s="11">
        <v>2818</v>
      </c>
      <c r="J15" s="11">
        <v>2054</v>
      </c>
      <c r="K15" s="11">
        <v>764</v>
      </c>
      <c r="L15" s="11">
        <v>3</v>
      </c>
      <c r="M15" s="11">
        <v>1</v>
      </c>
      <c r="N15" s="11">
        <v>2</v>
      </c>
    </row>
    <row r="16" spans="2:14" ht="20.100000000000001" customHeight="1" thickBot="1" x14ac:dyDescent="0.25">
      <c r="B16" s="6" t="s">
        <v>7</v>
      </c>
      <c r="C16" s="11">
        <v>525</v>
      </c>
      <c r="D16" s="11">
        <v>376</v>
      </c>
      <c r="E16" s="11">
        <v>149</v>
      </c>
      <c r="F16" s="11">
        <v>2</v>
      </c>
      <c r="G16" s="11">
        <v>2</v>
      </c>
      <c r="H16" s="11">
        <v>0</v>
      </c>
      <c r="I16" s="11">
        <v>539</v>
      </c>
      <c r="J16" s="11">
        <v>409</v>
      </c>
      <c r="K16" s="11">
        <v>130</v>
      </c>
      <c r="L16" s="11">
        <v>0</v>
      </c>
      <c r="M16" s="11">
        <v>0</v>
      </c>
      <c r="N16" s="11">
        <v>0</v>
      </c>
    </row>
    <row r="17" spans="2:14" ht="20.100000000000001" customHeight="1" thickBot="1" x14ac:dyDescent="0.25">
      <c r="B17" s="6" t="s">
        <v>8</v>
      </c>
      <c r="C17" s="11">
        <v>1400</v>
      </c>
      <c r="D17" s="11">
        <v>993</v>
      </c>
      <c r="E17" s="11">
        <v>407</v>
      </c>
      <c r="F17" s="11">
        <v>4</v>
      </c>
      <c r="G17" s="11">
        <v>3</v>
      </c>
      <c r="H17" s="11">
        <v>1</v>
      </c>
      <c r="I17" s="11">
        <v>1584</v>
      </c>
      <c r="J17" s="11">
        <v>1091</v>
      </c>
      <c r="K17" s="11">
        <v>493</v>
      </c>
      <c r="L17" s="11">
        <v>4</v>
      </c>
      <c r="M17" s="11">
        <v>2</v>
      </c>
      <c r="N17" s="11">
        <v>2</v>
      </c>
    </row>
    <row r="18" spans="2:14" ht="20.100000000000001" customHeight="1" thickBot="1" x14ac:dyDescent="0.25">
      <c r="B18" s="6" t="s">
        <v>9</v>
      </c>
      <c r="C18" s="11">
        <v>1596</v>
      </c>
      <c r="D18" s="11">
        <v>1101</v>
      </c>
      <c r="E18" s="11">
        <v>495</v>
      </c>
      <c r="F18" s="11">
        <v>6</v>
      </c>
      <c r="G18" s="11">
        <v>5</v>
      </c>
      <c r="H18" s="11">
        <v>1</v>
      </c>
      <c r="I18" s="11">
        <v>1525</v>
      </c>
      <c r="J18" s="11">
        <v>1062</v>
      </c>
      <c r="K18" s="11">
        <v>463</v>
      </c>
      <c r="L18" s="11">
        <v>7</v>
      </c>
      <c r="M18" s="11">
        <v>5</v>
      </c>
      <c r="N18" s="11">
        <v>2</v>
      </c>
    </row>
    <row r="19" spans="2:14" ht="20.100000000000001" customHeight="1" thickBot="1" x14ac:dyDescent="0.25">
      <c r="B19" s="6" t="s">
        <v>10</v>
      </c>
      <c r="C19" s="11">
        <v>5707</v>
      </c>
      <c r="D19" s="11">
        <v>3326</v>
      </c>
      <c r="E19" s="11">
        <v>2381</v>
      </c>
      <c r="F19" s="11">
        <v>13</v>
      </c>
      <c r="G19" s="11">
        <v>7</v>
      </c>
      <c r="H19" s="11">
        <v>6</v>
      </c>
      <c r="I19" s="11">
        <v>5810</v>
      </c>
      <c r="J19" s="11">
        <v>3323</v>
      </c>
      <c r="K19" s="11">
        <v>2487</v>
      </c>
      <c r="L19" s="11">
        <v>26</v>
      </c>
      <c r="M19" s="11">
        <v>19</v>
      </c>
      <c r="N19" s="11">
        <v>7</v>
      </c>
    </row>
    <row r="20" spans="2:14" ht="20.100000000000001" customHeight="1" thickBot="1" x14ac:dyDescent="0.25">
      <c r="B20" s="6" t="s">
        <v>11</v>
      </c>
      <c r="C20" s="11">
        <v>6252</v>
      </c>
      <c r="D20" s="11">
        <v>3780</v>
      </c>
      <c r="E20" s="11">
        <v>2472</v>
      </c>
      <c r="F20" s="11">
        <v>14</v>
      </c>
      <c r="G20" s="11">
        <v>13</v>
      </c>
      <c r="H20" s="11">
        <v>1</v>
      </c>
      <c r="I20" s="11">
        <v>6764</v>
      </c>
      <c r="J20" s="11">
        <v>4238</v>
      </c>
      <c r="K20" s="11">
        <v>2526</v>
      </c>
      <c r="L20" s="11">
        <v>12</v>
      </c>
      <c r="M20" s="11">
        <v>11</v>
      </c>
      <c r="N20" s="11">
        <v>1</v>
      </c>
    </row>
    <row r="21" spans="2:14" ht="20.100000000000001" customHeight="1" thickBot="1" x14ac:dyDescent="0.25">
      <c r="B21" s="6" t="s">
        <v>12</v>
      </c>
      <c r="C21" s="11">
        <v>875</v>
      </c>
      <c r="D21" s="11">
        <v>764</v>
      </c>
      <c r="E21" s="11">
        <v>111</v>
      </c>
      <c r="F21" s="11">
        <v>23</v>
      </c>
      <c r="G21" s="11">
        <v>23</v>
      </c>
      <c r="H21" s="11">
        <v>0</v>
      </c>
      <c r="I21" s="11">
        <v>733</v>
      </c>
      <c r="J21" s="11">
        <v>624</v>
      </c>
      <c r="K21" s="11">
        <v>109</v>
      </c>
      <c r="L21" s="11">
        <v>0</v>
      </c>
      <c r="M21" s="11">
        <v>0</v>
      </c>
      <c r="N21" s="11">
        <v>0</v>
      </c>
    </row>
    <row r="22" spans="2:14" ht="20.100000000000001" customHeight="1" thickBot="1" x14ac:dyDescent="0.25">
      <c r="B22" s="6" t="s">
        <v>13</v>
      </c>
      <c r="C22" s="11">
        <v>1811</v>
      </c>
      <c r="D22" s="11">
        <v>1450</v>
      </c>
      <c r="E22" s="11">
        <v>361</v>
      </c>
      <c r="F22" s="11">
        <v>6</v>
      </c>
      <c r="G22" s="11">
        <v>6</v>
      </c>
      <c r="H22" s="11">
        <v>0</v>
      </c>
      <c r="I22" s="11">
        <v>1678</v>
      </c>
      <c r="J22" s="11">
        <v>1329</v>
      </c>
      <c r="K22" s="11">
        <v>349</v>
      </c>
      <c r="L22" s="11">
        <v>19</v>
      </c>
      <c r="M22" s="11">
        <v>15</v>
      </c>
      <c r="N22" s="11">
        <v>4</v>
      </c>
    </row>
    <row r="23" spans="2:14" ht="20.100000000000001" customHeight="1" thickBot="1" x14ac:dyDescent="0.25">
      <c r="B23" s="6" t="s">
        <v>14</v>
      </c>
      <c r="C23" s="11">
        <v>6878</v>
      </c>
      <c r="D23" s="11">
        <v>3928</v>
      </c>
      <c r="E23" s="11">
        <v>2950</v>
      </c>
      <c r="F23" s="11">
        <v>4</v>
      </c>
      <c r="G23" s="11">
        <v>2</v>
      </c>
      <c r="H23" s="11">
        <v>2</v>
      </c>
      <c r="I23" s="11">
        <v>7216</v>
      </c>
      <c r="J23" s="11">
        <v>4020</v>
      </c>
      <c r="K23" s="11">
        <v>3196</v>
      </c>
      <c r="L23" s="11">
        <v>0</v>
      </c>
      <c r="M23" s="11">
        <v>0</v>
      </c>
      <c r="N23" s="11">
        <v>0</v>
      </c>
    </row>
    <row r="24" spans="2:14" ht="20.100000000000001" customHeight="1" thickBot="1" x14ac:dyDescent="0.25">
      <c r="B24" s="6" t="s">
        <v>15</v>
      </c>
      <c r="C24" s="11">
        <v>2180</v>
      </c>
      <c r="D24" s="11">
        <v>1346</v>
      </c>
      <c r="E24" s="11">
        <v>834</v>
      </c>
      <c r="F24" s="11">
        <v>13</v>
      </c>
      <c r="G24" s="11">
        <v>7</v>
      </c>
      <c r="H24" s="11">
        <v>6</v>
      </c>
      <c r="I24" s="11">
        <v>1992</v>
      </c>
      <c r="J24" s="11">
        <v>1300</v>
      </c>
      <c r="K24" s="11">
        <v>692</v>
      </c>
      <c r="L24" s="11">
        <v>14</v>
      </c>
      <c r="M24" s="11">
        <v>12</v>
      </c>
      <c r="N24" s="11">
        <v>2</v>
      </c>
    </row>
    <row r="25" spans="2:14" ht="20.100000000000001" customHeight="1" thickBot="1" x14ac:dyDescent="0.25">
      <c r="B25" s="6" t="s">
        <v>16</v>
      </c>
      <c r="C25" s="11">
        <v>498</v>
      </c>
      <c r="D25" s="11">
        <v>268</v>
      </c>
      <c r="E25" s="11">
        <v>230</v>
      </c>
      <c r="F25" s="11">
        <v>4</v>
      </c>
      <c r="G25" s="11">
        <v>4</v>
      </c>
      <c r="H25" s="11">
        <v>0</v>
      </c>
      <c r="I25" s="11">
        <v>677</v>
      </c>
      <c r="J25" s="11">
        <v>350</v>
      </c>
      <c r="K25" s="11">
        <v>327</v>
      </c>
      <c r="L25" s="11">
        <v>2</v>
      </c>
      <c r="M25" s="11">
        <v>0</v>
      </c>
      <c r="N25" s="11">
        <v>2</v>
      </c>
    </row>
    <row r="26" spans="2:14" ht="20.100000000000001" customHeight="1" thickBot="1" x14ac:dyDescent="0.25">
      <c r="B26" s="7" t="s">
        <v>17</v>
      </c>
      <c r="C26" s="11">
        <v>1472</v>
      </c>
      <c r="D26" s="11">
        <v>904</v>
      </c>
      <c r="E26" s="11">
        <v>568</v>
      </c>
      <c r="F26" s="11">
        <v>20</v>
      </c>
      <c r="G26" s="11">
        <v>14</v>
      </c>
      <c r="H26" s="11">
        <v>6</v>
      </c>
      <c r="I26" s="11">
        <v>1637</v>
      </c>
      <c r="J26" s="11">
        <v>942</v>
      </c>
      <c r="K26" s="11">
        <v>695</v>
      </c>
      <c r="L26" s="11">
        <v>1</v>
      </c>
      <c r="M26" s="11">
        <v>1</v>
      </c>
      <c r="N26" s="11">
        <v>0</v>
      </c>
    </row>
    <row r="27" spans="2:14" ht="20.100000000000001" customHeight="1" thickBot="1" x14ac:dyDescent="0.25">
      <c r="B27" s="8" t="s">
        <v>18</v>
      </c>
      <c r="C27" s="11">
        <v>226</v>
      </c>
      <c r="D27" s="11">
        <v>127</v>
      </c>
      <c r="E27" s="11">
        <v>99</v>
      </c>
      <c r="F27" s="11">
        <v>7</v>
      </c>
      <c r="G27" s="11">
        <v>5</v>
      </c>
      <c r="H27" s="11">
        <v>2</v>
      </c>
      <c r="I27" s="11">
        <v>244</v>
      </c>
      <c r="J27" s="11">
        <v>145</v>
      </c>
      <c r="K27" s="11">
        <v>99</v>
      </c>
      <c r="L27" s="11">
        <v>0</v>
      </c>
      <c r="M27" s="11">
        <v>0</v>
      </c>
      <c r="N27" s="11">
        <v>0</v>
      </c>
    </row>
    <row r="28" spans="2:14" ht="20.100000000000001" customHeight="1" thickBot="1" x14ac:dyDescent="0.25">
      <c r="B28" s="9" t="s">
        <v>19</v>
      </c>
      <c r="C28" s="12">
        <f>SUM(C11:C27)</f>
        <v>44543</v>
      </c>
      <c r="D28" s="12">
        <f t="shared" ref="D28:H28" si="0">SUM(D11:D27)</f>
        <v>29388</v>
      </c>
      <c r="E28" s="12">
        <f t="shared" si="0"/>
        <v>15155</v>
      </c>
      <c r="F28" s="12">
        <f t="shared" si="0"/>
        <v>162</v>
      </c>
      <c r="G28" s="12">
        <f t="shared" si="0"/>
        <v>129</v>
      </c>
      <c r="H28" s="12">
        <f t="shared" si="0"/>
        <v>33</v>
      </c>
      <c r="I28" s="12">
        <f>SUM(I11:I27)</f>
        <v>46808</v>
      </c>
      <c r="J28" s="12">
        <f t="shared" ref="J28:N28" si="1">SUM(J11:J27)</f>
        <v>30501</v>
      </c>
      <c r="K28" s="12">
        <f t="shared" si="1"/>
        <v>16307</v>
      </c>
      <c r="L28" s="12">
        <f t="shared" si="1"/>
        <v>136</v>
      </c>
      <c r="M28" s="12">
        <f t="shared" si="1"/>
        <v>106</v>
      </c>
      <c r="N28" s="12">
        <f t="shared" si="1"/>
        <v>30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2:14" ht="39.75" customHeight="1" thickBot="1" x14ac:dyDescent="0.25">
      <c r="C31" s="27" t="s">
        <v>122</v>
      </c>
      <c r="D31" s="28"/>
      <c r="E31" s="28"/>
      <c r="F31" s="27" t="s">
        <v>122</v>
      </c>
      <c r="G31" s="28"/>
      <c r="H31" s="28"/>
    </row>
    <row r="32" spans="2:14" ht="57.75" thickBot="1" x14ac:dyDescent="0.25">
      <c r="C32" s="10" t="s">
        <v>36</v>
      </c>
      <c r="D32" s="10" t="s">
        <v>37</v>
      </c>
      <c r="E32" s="10" t="s">
        <v>38</v>
      </c>
      <c r="F32" s="10" t="s">
        <v>112</v>
      </c>
      <c r="G32" s="10" t="s">
        <v>113</v>
      </c>
      <c r="H32" s="10" t="s">
        <v>114</v>
      </c>
    </row>
    <row r="33" spans="2:8" ht="20.100000000000001" customHeight="1" thickBot="1" x14ac:dyDescent="0.25">
      <c r="B33" s="5" t="s">
        <v>2</v>
      </c>
      <c r="C33" s="14">
        <f t="shared" ref="C33:C50" si="2">IF(C11&gt;0,(I11-C11)/C11,"-")</f>
        <v>3.7772087067861719E-2</v>
      </c>
      <c r="D33" s="14">
        <f t="shared" ref="D33:D50" si="3">IF(D11&gt;0,(J11-D11)/D11,"-")</f>
        <v>3.6006777746399321E-2</v>
      </c>
      <c r="E33" s="14">
        <f t="shared" ref="E33:E50" si="4">IF(E11&gt;0,(K11-E11)/E11,"-")</f>
        <v>4.3231441048034933E-2</v>
      </c>
      <c r="F33" s="14">
        <f t="shared" ref="F33:F50" si="5">IF(F11&gt;0,(L11-F11)/F11,"-")</f>
        <v>0.65</v>
      </c>
      <c r="G33" s="14">
        <f t="shared" ref="G33:G50" si="6">IF(G11&gt;0,(M11-G11)/G11,"-")</f>
        <v>0.57894736842105265</v>
      </c>
      <c r="H33" s="14">
        <f t="shared" ref="H33:H50" si="7">IF(H11&gt;0,(N11-H11)/H11,"-")</f>
        <v>2</v>
      </c>
    </row>
    <row r="34" spans="2:8" ht="20.100000000000001" customHeight="1" thickBot="1" x14ac:dyDescent="0.25">
      <c r="B34" s="6" t="s">
        <v>3</v>
      </c>
      <c r="C34" s="14">
        <f t="shared" si="2"/>
        <v>0.24464831804281345</v>
      </c>
      <c r="D34" s="14">
        <f t="shared" si="3"/>
        <v>0.20205479452054795</v>
      </c>
      <c r="E34" s="14">
        <f t="shared" si="4"/>
        <v>0.30730478589420657</v>
      </c>
      <c r="F34" s="14">
        <f t="shared" si="5"/>
        <v>-0.1</v>
      </c>
      <c r="G34" s="14">
        <f t="shared" si="6"/>
        <v>-0.2</v>
      </c>
      <c r="H34" s="14">
        <f t="shared" si="7"/>
        <v>0</v>
      </c>
    </row>
    <row r="35" spans="2:8" ht="20.100000000000001" customHeight="1" thickBot="1" x14ac:dyDescent="0.25">
      <c r="B35" s="6" t="s">
        <v>4</v>
      </c>
      <c r="C35" s="14">
        <f t="shared" si="2"/>
        <v>-4.0103492884864166E-2</v>
      </c>
      <c r="D35" s="14">
        <f t="shared" si="3"/>
        <v>-7.8859060402684561E-2</v>
      </c>
      <c r="E35" s="14">
        <f t="shared" si="4"/>
        <v>9.03954802259887E-2</v>
      </c>
      <c r="F35" s="14">
        <f t="shared" si="5"/>
        <v>-0.6</v>
      </c>
      <c r="G35" s="14">
        <f t="shared" si="6"/>
        <v>-0.5</v>
      </c>
      <c r="H35" s="14">
        <f t="shared" si="7"/>
        <v>-1</v>
      </c>
    </row>
    <row r="36" spans="2:8" ht="20.100000000000001" customHeight="1" thickBot="1" x14ac:dyDescent="0.25">
      <c r="B36" s="6" t="s">
        <v>5</v>
      </c>
      <c r="C36" s="14">
        <f t="shared" si="2"/>
        <v>0.16615573267933784</v>
      </c>
      <c r="D36" s="14">
        <f t="shared" si="3"/>
        <v>0.11521739130434783</v>
      </c>
      <c r="E36" s="14">
        <f t="shared" si="4"/>
        <v>0.2320675105485232</v>
      </c>
      <c r="F36" s="14" t="str">
        <f t="shared" si="5"/>
        <v>-</v>
      </c>
      <c r="G36" s="14" t="str">
        <f t="shared" si="6"/>
        <v>-</v>
      </c>
      <c r="H36" s="14" t="str">
        <f t="shared" si="7"/>
        <v>-</v>
      </c>
    </row>
    <row r="37" spans="2:8" ht="20.100000000000001" customHeight="1" thickBot="1" x14ac:dyDescent="0.25">
      <c r="B37" s="6" t="s">
        <v>6</v>
      </c>
      <c r="C37" s="14">
        <f t="shared" si="2"/>
        <v>0.19103972950126796</v>
      </c>
      <c r="D37" s="14">
        <f t="shared" si="3"/>
        <v>0.1144872490504612</v>
      </c>
      <c r="E37" s="14">
        <f t="shared" si="4"/>
        <v>0.46080305927342258</v>
      </c>
      <c r="F37" s="14">
        <f t="shared" si="5"/>
        <v>-0.5</v>
      </c>
      <c r="G37" s="14">
        <f t="shared" si="6"/>
        <v>-0.83333333333333337</v>
      </c>
      <c r="H37" s="14" t="str">
        <f t="shared" si="7"/>
        <v>-</v>
      </c>
    </row>
    <row r="38" spans="2:8" ht="20.100000000000001" customHeight="1" thickBot="1" x14ac:dyDescent="0.25">
      <c r="B38" s="6" t="s">
        <v>7</v>
      </c>
      <c r="C38" s="14">
        <f t="shared" si="2"/>
        <v>2.6666666666666668E-2</v>
      </c>
      <c r="D38" s="14">
        <f t="shared" si="3"/>
        <v>8.7765957446808512E-2</v>
      </c>
      <c r="E38" s="14">
        <f t="shared" si="4"/>
        <v>-0.12751677852348994</v>
      </c>
      <c r="F38" s="14">
        <f t="shared" si="5"/>
        <v>-1</v>
      </c>
      <c r="G38" s="14">
        <f t="shared" si="6"/>
        <v>-1</v>
      </c>
      <c r="H38" s="14" t="str">
        <f t="shared" si="7"/>
        <v>-</v>
      </c>
    </row>
    <row r="39" spans="2:8" ht="20.100000000000001" customHeight="1" thickBot="1" x14ac:dyDescent="0.25">
      <c r="B39" s="6" t="s">
        <v>8</v>
      </c>
      <c r="C39" s="14">
        <f t="shared" si="2"/>
        <v>0.13142857142857142</v>
      </c>
      <c r="D39" s="14">
        <f t="shared" si="3"/>
        <v>9.8690835850956699E-2</v>
      </c>
      <c r="E39" s="14">
        <f t="shared" si="4"/>
        <v>0.2113022113022113</v>
      </c>
      <c r="F39" s="14">
        <f t="shared" si="5"/>
        <v>0</v>
      </c>
      <c r="G39" s="14">
        <f t="shared" si="6"/>
        <v>-0.33333333333333331</v>
      </c>
      <c r="H39" s="14">
        <f t="shared" si="7"/>
        <v>1</v>
      </c>
    </row>
    <row r="40" spans="2:8" ht="20.100000000000001" customHeight="1" thickBot="1" x14ac:dyDescent="0.25">
      <c r="B40" s="6" t="s">
        <v>9</v>
      </c>
      <c r="C40" s="14">
        <f t="shared" si="2"/>
        <v>-4.4486215538847115E-2</v>
      </c>
      <c r="D40" s="14">
        <f t="shared" si="3"/>
        <v>-3.5422343324250684E-2</v>
      </c>
      <c r="E40" s="14">
        <f t="shared" si="4"/>
        <v>-6.4646464646464646E-2</v>
      </c>
      <c r="F40" s="14">
        <f t="shared" si="5"/>
        <v>0.16666666666666666</v>
      </c>
      <c r="G40" s="14">
        <f t="shared" si="6"/>
        <v>0</v>
      </c>
      <c r="H40" s="14">
        <f t="shared" si="7"/>
        <v>1</v>
      </c>
    </row>
    <row r="41" spans="2:8" ht="20.100000000000001" customHeight="1" thickBot="1" x14ac:dyDescent="0.25">
      <c r="B41" s="6" t="s">
        <v>10</v>
      </c>
      <c r="C41" s="14">
        <f t="shared" si="2"/>
        <v>1.8048011214298231E-2</v>
      </c>
      <c r="D41" s="14">
        <f t="shared" si="3"/>
        <v>-9.0198436560432957E-4</v>
      </c>
      <c r="E41" s="14">
        <f t="shared" si="4"/>
        <v>4.4519109617807646E-2</v>
      </c>
      <c r="F41" s="14">
        <f t="shared" si="5"/>
        <v>1</v>
      </c>
      <c r="G41" s="14">
        <f t="shared" si="6"/>
        <v>1.7142857142857142</v>
      </c>
      <c r="H41" s="14">
        <f t="shared" si="7"/>
        <v>0.16666666666666666</v>
      </c>
    </row>
    <row r="42" spans="2:8" ht="20.100000000000001" customHeight="1" thickBot="1" x14ac:dyDescent="0.25">
      <c r="B42" s="6" t="s">
        <v>11</v>
      </c>
      <c r="C42" s="14">
        <f t="shared" si="2"/>
        <v>8.1893793985924501E-2</v>
      </c>
      <c r="D42" s="14">
        <f t="shared" si="3"/>
        <v>0.12116402116402117</v>
      </c>
      <c r="E42" s="14">
        <f t="shared" si="4"/>
        <v>2.1844660194174758E-2</v>
      </c>
      <c r="F42" s="14">
        <f t="shared" si="5"/>
        <v>-0.14285714285714285</v>
      </c>
      <c r="G42" s="14">
        <f t="shared" si="6"/>
        <v>-0.15384615384615385</v>
      </c>
      <c r="H42" s="14">
        <f t="shared" si="7"/>
        <v>0</v>
      </c>
    </row>
    <row r="43" spans="2:8" ht="20.100000000000001" customHeight="1" thickBot="1" x14ac:dyDescent="0.25">
      <c r="B43" s="6" t="s">
        <v>12</v>
      </c>
      <c r="C43" s="14">
        <f t="shared" si="2"/>
        <v>-0.16228571428571428</v>
      </c>
      <c r="D43" s="14">
        <f t="shared" si="3"/>
        <v>-0.18324607329842932</v>
      </c>
      <c r="E43" s="14">
        <f t="shared" si="4"/>
        <v>-1.8018018018018018E-2</v>
      </c>
      <c r="F43" s="14">
        <f t="shared" si="5"/>
        <v>-1</v>
      </c>
      <c r="G43" s="14">
        <f t="shared" si="6"/>
        <v>-1</v>
      </c>
      <c r="H43" s="14" t="str">
        <f t="shared" si="7"/>
        <v>-</v>
      </c>
    </row>
    <row r="44" spans="2:8" ht="20.100000000000001" customHeight="1" thickBot="1" x14ac:dyDescent="0.25">
      <c r="B44" s="6" t="s">
        <v>13</v>
      </c>
      <c r="C44" s="14">
        <f t="shared" si="2"/>
        <v>-7.3440088348978472E-2</v>
      </c>
      <c r="D44" s="14">
        <f t="shared" si="3"/>
        <v>-8.344827586206896E-2</v>
      </c>
      <c r="E44" s="14">
        <f t="shared" si="4"/>
        <v>-3.3240997229916899E-2</v>
      </c>
      <c r="F44" s="14">
        <f t="shared" si="5"/>
        <v>2.1666666666666665</v>
      </c>
      <c r="G44" s="14">
        <f t="shared" si="6"/>
        <v>1.5</v>
      </c>
      <c r="H44" s="14" t="str">
        <f t="shared" si="7"/>
        <v>-</v>
      </c>
    </row>
    <row r="45" spans="2:8" ht="20.100000000000001" customHeight="1" thickBot="1" x14ac:dyDescent="0.25">
      <c r="B45" s="6" t="s">
        <v>14</v>
      </c>
      <c r="C45" s="14">
        <f t="shared" si="2"/>
        <v>4.9142192497819134E-2</v>
      </c>
      <c r="D45" s="14">
        <f t="shared" si="3"/>
        <v>2.3421588594704685E-2</v>
      </c>
      <c r="E45" s="14">
        <f t="shared" si="4"/>
        <v>8.338983050847458E-2</v>
      </c>
      <c r="F45" s="14">
        <f t="shared" si="5"/>
        <v>-1</v>
      </c>
      <c r="G45" s="14">
        <f t="shared" si="6"/>
        <v>-1</v>
      </c>
      <c r="H45" s="14">
        <f t="shared" si="7"/>
        <v>-1</v>
      </c>
    </row>
    <row r="46" spans="2:8" ht="20.100000000000001" customHeight="1" thickBot="1" x14ac:dyDescent="0.25">
      <c r="B46" s="6" t="s">
        <v>15</v>
      </c>
      <c r="C46" s="14">
        <f t="shared" si="2"/>
        <v>-8.6238532110091748E-2</v>
      </c>
      <c r="D46" s="14">
        <f t="shared" si="3"/>
        <v>-3.4175334323922731E-2</v>
      </c>
      <c r="E46" s="14">
        <f t="shared" si="4"/>
        <v>-0.17026378896882494</v>
      </c>
      <c r="F46" s="14">
        <f t="shared" si="5"/>
        <v>7.6923076923076927E-2</v>
      </c>
      <c r="G46" s="14">
        <f t="shared" si="6"/>
        <v>0.7142857142857143</v>
      </c>
      <c r="H46" s="14">
        <f t="shared" si="7"/>
        <v>-0.66666666666666663</v>
      </c>
    </row>
    <row r="47" spans="2:8" ht="20.100000000000001" customHeight="1" thickBot="1" x14ac:dyDescent="0.25">
      <c r="B47" s="6" t="s">
        <v>16</v>
      </c>
      <c r="C47" s="14">
        <f t="shared" si="2"/>
        <v>0.35943775100401604</v>
      </c>
      <c r="D47" s="14">
        <f t="shared" si="3"/>
        <v>0.30597014925373134</v>
      </c>
      <c r="E47" s="14">
        <f t="shared" si="4"/>
        <v>0.42173913043478262</v>
      </c>
      <c r="F47" s="14">
        <f t="shared" si="5"/>
        <v>-0.5</v>
      </c>
      <c r="G47" s="14">
        <f t="shared" si="6"/>
        <v>-1</v>
      </c>
      <c r="H47" s="14" t="str">
        <f t="shared" si="7"/>
        <v>-</v>
      </c>
    </row>
    <row r="48" spans="2:8" ht="20.100000000000001" customHeight="1" thickBot="1" x14ac:dyDescent="0.25">
      <c r="B48" s="7" t="s">
        <v>17</v>
      </c>
      <c r="C48" s="14">
        <f t="shared" si="2"/>
        <v>0.11209239130434782</v>
      </c>
      <c r="D48" s="14">
        <f t="shared" si="3"/>
        <v>4.2035398230088498E-2</v>
      </c>
      <c r="E48" s="14">
        <f t="shared" si="4"/>
        <v>0.22359154929577466</v>
      </c>
      <c r="F48" s="14">
        <f t="shared" si="5"/>
        <v>-0.95</v>
      </c>
      <c r="G48" s="14">
        <f t="shared" si="6"/>
        <v>-0.9285714285714286</v>
      </c>
      <c r="H48" s="14">
        <f t="shared" si="7"/>
        <v>-1</v>
      </c>
    </row>
    <row r="49" spans="2:8" ht="20.100000000000001" customHeight="1" thickBot="1" x14ac:dyDescent="0.25">
      <c r="B49" s="8" t="s">
        <v>18</v>
      </c>
      <c r="C49" s="14">
        <f t="shared" si="2"/>
        <v>7.9646017699115043E-2</v>
      </c>
      <c r="D49" s="14">
        <f t="shared" si="3"/>
        <v>0.14173228346456693</v>
      </c>
      <c r="E49" s="14">
        <f t="shared" si="4"/>
        <v>0</v>
      </c>
      <c r="F49" s="14">
        <f t="shared" si="5"/>
        <v>-1</v>
      </c>
      <c r="G49" s="14">
        <f t="shared" si="6"/>
        <v>-1</v>
      </c>
      <c r="H49" s="14">
        <f t="shared" si="7"/>
        <v>-1</v>
      </c>
    </row>
    <row r="50" spans="2:8" ht="20.100000000000001" customHeight="1" thickBot="1" x14ac:dyDescent="0.25">
      <c r="B50" s="9" t="s">
        <v>19</v>
      </c>
      <c r="C50" s="15">
        <f t="shared" si="2"/>
        <v>5.0849740699997752E-2</v>
      </c>
      <c r="D50" s="15">
        <f t="shared" si="3"/>
        <v>3.7872601061657817E-2</v>
      </c>
      <c r="E50" s="15">
        <f t="shared" si="4"/>
        <v>7.601451666116793E-2</v>
      </c>
      <c r="F50" s="15">
        <f t="shared" si="5"/>
        <v>-0.16049382716049382</v>
      </c>
      <c r="G50" s="15">
        <f t="shared" si="6"/>
        <v>-0.17829457364341086</v>
      </c>
      <c r="H50" s="15">
        <f t="shared" si="7"/>
        <v>-9.0909090909090912E-2</v>
      </c>
    </row>
    <row r="53" spans="2:8" ht="25.5" customHeight="1" x14ac:dyDescent="0.2">
      <c r="B53" s="49" t="s">
        <v>118</v>
      </c>
      <c r="C53" s="49"/>
      <c r="D53" s="49"/>
      <c r="E53" s="49"/>
      <c r="F53" s="49"/>
      <c r="G53" s="49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27" t="s">
        <v>119</v>
      </c>
      <c r="D9" s="28"/>
      <c r="E9" s="28"/>
      <c r="F9" s="28"/>
      <c r="G9" s="28" t="s">
        <v>120</v>
      </c>
      <c r="H9" s="28"/>
      <c r="I9" s="28"/>
      <c r="J9" s="28"/>
      <c r="K9" s="28" t="s">
        <v>122</v>
      </c>
      <c r="L9" s="28"/>
      <c r="M9" s="28"/>
      <c r="N9" s="28"/>
    </row>
    <row r="10" spans="2:14" ht="44.25" customHeight="1" thickBot="1" x14ac:dyDescent="0.25"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39</v>
      </c>
      <c r="H10" s="10" t="s">
        <v>40</v>
      </c>
      <c r="I10" s="10" t="s">
        <v>41</v>
      </c>
      <c r="J10" s="10" t="s">
        <v>42</v>
      </c>
      <c r="K10" s="10" t="s">
        <v>39</v>
      </c>
      <c r="L10" s="10" t="s">
        <v>40</v>
      </c>
      <c r="M10" s="10" t="s">
        <v>41</v>
      </c>
      <c r="N10" s="10" t="s">
        <v>42</v>
      </c>
    </row>
    <row r="11" spans="2:14" ht="20.100000000000001" customHeight="1" thickBot="1" x14ac:dyDescent="0.25">
      <c r="B11" s="5" t="s">
        <v>2</v>
      </c>
      <c r="C11" s="11">
        <v>2194</v>
      </c>
      <c r="D11" s="11">
        <v>15</v>
      </c>
      <c r="E11" s="11">
        <v>1698</v>
      </c>
      <c r="F11" s="11">
        <v>481</v>
      </c>
      <c r="G11" s="11">
        <v>2199</v>
      </c>
      <c r="H11" s="11">
        <v>32</v>
      </c>
      <c r="I11" s="11">
        <v>1662</v>
      </c>
      <c r="J11" s="11">
        <v>505</v>
      </c>
      <c r="K11" s="14">
        <f>IF(C11=0,"-",(G11-C11)/C11)</f>
        <v>2.2789425706472195E-3</v>
      </c>
      <c r="L11" s="14">
        <f>IF(D11=0,"-",(H11-D11)/D11)</f>
        <v>1.1333333333333333</v>
      </c>
      <c r="M11" s="14">
        <f>IF(E11=0,"-",(I11-E11)/E11)</f>
        <v>-2.1201413427561839E-2</v>
      </c>
      <c r="N11" s="14">
        <f>IF(F11=0,"-",(J11-F11)/F11)</f>
        <v>4.9896049896049899E-2</v>
      </c>
    </row>
    <row r="12" spans="2:14" ht="20.100000000000001" customHeight="1" thickBot="1" x14ac:dyDescent="0.25">
      <c r="B12" s="6" t="s">
        <v>3</v>
      </c>
      <c r="C12" s="11">
        <v>228</v>
      </c>
      <c r="D12" s="11">
        <v>3</v>
      </c>
      <c r="E12" s="11">
        <v>194</v>
      </c>
      <c r="F12" s="11">
        <v>31</v>
      </c>
      <c r="G12" s="11">
        <v>236</v>
      </c>
      <c r="H12" s="11">
        <v>0</v>
      </c>
      <c r="I12" s="11">
        <v>206</v>
      </c>
      <c r="J12" s="11">
        <v>30</v>
      </c>
      <c r="K12" s="14">
        <f t="shared" ref="K12:N28" si="0">IF(C12=0,"-",(G12-C12)/C12)</f>
        <v>3.5087719298245612E-2</v>
      </c>
      <c r="L12" s="14">
        <f t="shared" si="0"/>
        <v>-1</v>
      </c>
      <c r="M12" s="14">
        <f t="shared" si="0"/>
        <v>6.1855670103092786E-2</v>
      </c>
      <c r="N12" s="14">
        <f t="shared" si="0"/>
        <v>-3.2258064516129031E-2</v>
      </c>
    </row>
    <row r="13" spans="2:14" ht="20.100000000000001" customHeight="1" thickBot="1" x14ac:dyDescent="0.25">
      <c r="B13" s="6" t="s">
        <v>4</v>
      </c>
      <c r="C13" s="11">
        <v>242</v>
      </c>
      <c r="D13" s="11">
        <v>0</v>
      </c>
      <c r="E13" s="11">
        <v>185</v>
      </c>
      <c r="F13" s="11">
        <v>57</v>
      </c>
      <c r="G13" s="11">
        <v>213</v>
      </c>
      <c r="H13" s="11">
        <v>0</v>
      </c>
      <c r="I13" s="11">
        <v>163</v>
      </c>
      <c r="J13" s="11">
        <v>50</v>
      </c>
      <c r="K13" s="14">
        <f t="shared" si="0"/>
        <v>-0.11983471074380166</v>
      </c>
      <c r="L13" s="14" t="str">
        <f t="shared" si="0"/>
        <v>-</v>
      </c>
      <c r="M13" s="14">
        <f t="shared" si="0"/>
        <v>-0.11891891891891893</v>
      </c>
      <c r="N13" s="14">
        <f t="shared" si="0"/>
        <v>-0.12280701754385964</v>
      </c>
    </row>
    <row r="14" spans="2:14" ht="20.100000000000001" customHeight="1" thickBot="1" x14ac:dyDescent="0.25">
      <c r="B14" s="6" t="s">
        <v>5</v>
      </c>
      <c r="C14" s="11">
        <v>359</v>
      </c>
      <c r="D14" s="11">
        <v>0</v>
      </c>
      <c r="E14" s="11">
        <v>297</v>
      </c>
      <c r="F14" s="11">
        <v>63</v>
      </c>
      <c r="G14" s="11">
        <v>381</v>
      </c>
      <c r="H14" s="11">
        <v>0</v>
      </c>
      <c r="I14" s="11">
        <v>319</v>
      </c>
      <c r="J14" s="11">
        <v>62</v>
      </c>
      <c r="K14" s="14">
        <f t="shared" si="0"/>
        <v>6.1281337047353758E-2</v>
      </c>
      <c r="L14" s="14" t="str">
        <f t="shared" si="0"/>
        <v>-</v>
      </c>
      <c r="M14" s="14">
        <f t="shared" si="0"/>
        <v>7.407407407407407E-2</v>
      </c>
      <c r="N14" s="14">
        <f t="shared" si="0"/>
        <v>-1.5873015873015872E-2</v>
      </c>
    </row>
    <row r="15" spans="2:14" ht="20.100000000000001" customHeight="1" thickBot="1" x14ac:dyDescent="0.25">
      <c r="B15" s="6" t="s">
        <v>6</v>
      </c>
      <c r="C15" s="11">
        <v>444</v>
      </c>
      <c r="D15" s="11">
        <v>0</v>
      </c>
      <c r="E15" s="11">
        <v>303</v>
      </c>
      <c r="F15" s="11">
        <v>141</v>
      </c>
      <c r="G15" s="11">
        <v>471</v>
      </c>
      <c r="H15" s="11">
        <v>0</v>
      </c>
      <c r="I15" s="11">
        <v>368</v>
      </c>
      <c r="J15" s="11">
        <v>103</v>
      </c>
      <c r="K15" s="14">
        <f t="shared" si="0"/>
        <v>6.0810810810810814E-2</v>
      </c>
      <c r="L15" s="14" t="str">
        <f t="shared" si="0"/>
        <v>-</v>
      </c>
      <c r="M15" s="14">
        <f t="shared" si="0"/>
        <v>0.21452145214521451</v>
      </c>
      <c r="N15" s="14">
        <f t="shared" si="0"/>
        <v>-0.26950354609929078</v>
      </c>
    </row>
    <row r="16" spans="2:14" ht="20.100000000000001" customHeight="1" thickBot="1" x14ac:dyDescent="0.25">
      <c r="B16" s="6" t="s">
        <v>7</v>
      </c>
      <c r="C16" s="11">
        <v>112</v>
      </c>
      <c r="D16" s="11">
        <v>0</v>
      </c>
      <c r="E16" s="11">
        <v>79</v>
      </c>
      <c r="F16" s="11">
        <v>33</v>
      </c>
      <c r="G16" s="11">
        <v>127</v>
      </c>
      <c r="H16" s="11">
        <v>0</v>
      </c>
      <c r="I16" s="11">
        <v>80</v>
      </c>
      <c r="J16" s="11">
        <v>47</v>
      </c>
      <c r="K16" s="14">
        <f t="shared" si="0"/>
        <v>0.13392857142857142</v>
      </c>
      <c r="L16" s="14" t="str">
        <f t="shared" si="0"/>
        <v>-</v>
      </c>
      <c r="M16" s="14">
        <f t="shared" si="0"/>
        <v>1.2658227848101266E-2</v>
      </c>
      <c r="N16" s="14">
        <f t="shared" si="0"/>
        <v>0.42424242424242425</v>
      </c>
    </row>
    <row r="17" spans="2:14" ht="20.100000000000001" customHeight="1" thickBot="1" x14ac:dyDescent="0.25">
      <c r="B17" s="6" t="s">
        <v>8</v>
      </c>
      <c r="C17" s="11">
        <v>424</v>
      </c>
      <c r="D17" s="11">
        <v>3</v>
      </c>
      <c r="E17" s="11">
        <v>314</v>
      </c>
      <c r="F17" s="11">
        <v>107</v>
      </c>
      <c r="G17" s="11">
        <v>489</v>
      </c>
      <c r="H17" s="11">
        <v>0</v>
      </c>
      <c r="I17" s="11">
        <v>375</v>
      </c>
      <c r="J17" s="11">
        <v>114</v>
      </c>
      <c r="K17" s="14">
        <f t="shared" si="0"/>
        <v>0.15330188679245282</v>
      </c>
      <c r="L17" s="14">
        <f t="shared" si="0"/>
        <v>-1</v>
      </c>
      <c r="M17" s="14">
        <f t="shared" si="0"/>
        <v>0.19426751592356689</v>
      </c>
      <c r="N17" s="14">
        <f t="shared" si="0"/>
        <v>6.5420560747663545E-2</v>
      </c>
    </row>
    <row r="18" spans="2:14" ht="20.100000000000001" customHeight="1" thickBot="1" x14ac:dyDescent="0.25">
      <c r="B18" s="6" t="s">
        <v>9</v>
      </c>
      <c r="C18" s="11">
        <v>458</v>
      </c>
      <c r="D18" s="11">
        <v>2</v>
      </c>
      <c r="E18" s="11">
        <v>323</v>
      </c>
      <c r="F18" s="11">
        <v>133</v>
      </c>
      <c r="G18" s="11">
        <v>492</v>
      </c>
      <c r="H18" s="11">
        <v>2</v>
      </c>
      <c r="I18" s="11">
        <v>346</v>
      </c>
      <c r="J18" s="11">
        <v>144</v>
      </c>
      <c r="K18" s="14">
        <f t="shared" si="0"/>
        <v>7.4235807860262015E-2</v>
      </c>
      <c r="L18" s="14">
        <f t="shared" si="0"/>
        <v>0</v>
      </c>
      <c r="M18" s="14">
        <f t="shared" si="0"/>
        <v>7.1207430340557279E-2</v>
      </c>
      <c r="N18" s="14">
        <f t="shared" si="0"/>
        <v>8.2706766917293228E-2</v>
      </c>
    </row>
    <row r="19" spans="2:14" ht="20.100000000000001" customHeight="1" thickBot="1" x14ac:dyDescent="0.25">
      <c r="B19" s="6" t="s">
        <v>10</v>
      </c>
      <c r="C19" s="11">
        <v>1525</v>
      </c>
      <c r="D19" s="11">
        <v>4</v>
      </c>
      <c r="E19" s="11">
        <v>686</v>
      </c>
      <c r="F19" s="11">
        <v>835</v>
      </c>
      <c r="G19" s="11">
        <v>1486</v>
      </c>
      <c r="H19" s="11">
        <v>18</v>
      </c>
      <c r="I19" s="11">
        <v>712</v>
      </c>
      <c r="J19" s="11">
        <v>756</v>
      </c>
      <c r="K19" s="14">
        <f t="shared" si="0"/>
        <v>-2.5573770491803278E-2</v>
      </c>
      <c r="L19" s="14">
        <f t="shared" si="0"/>
        <v>3.5</v>
      </c>
      <c r="M19" s="14">
        <f t="shared" si="0"/>
        <v>3.7900874635568516E-2</v>
      </c>
      <c r="N19" s="14">
        <f t="shared" si="0"/>
        <v>-9.4610778443113774E-2</v>
      </c>
    </row>
    <row r="20" spans="2:14" ht="20.100000000000001" customHeight="1" thickBot="1" x14ac:dyDescent="0.25">
      <c r="B20" s="6" t="s">
        <v>11</v>
      </c>
      <c r="C20" s="11">
        <v>1479</v>
      </c>
      <c r="D20" s="11">
        <v>29</v>
      </c>
      <c r="E20" s="11">
        <v>1247</v>
      </c>
      <c r="F20" s="11">
        <v>203</v>
      </c>
      <c r="G20" s="11">
        <v>1433</v>
      </c>
      <c r="H20" s="11">
        <v>8</v>
      </c>
      <c r="I20" s="11">
        <v>1158</v>
      </c>
      <c r="J20" s="11">
        <v>268</v>
      </c>
      <c r="K20" s="14">
        <f t="shared" si="0"/>
        <v>-3.110209601081812E-2</v>
      </c>
      <c r="L20" s="14">
        <f t="shared" si="0"/>
        <v>-0.72413793103448276</v>
      </c>
      <c r="M20" s="14">
        <f t="shared" si="0"/>
        <v>-7.1371291098636727E-2</v>
      </c>
      <c r="N20" s="14">
        <f t="shared" si="0"/>
        <v>0.32019704433497537</v>
      </c>
    </row>
    <row r="21" spans="2:14" ht="20.100000000000001" customHeight="1" thickBot="1" x14ac:dyDescent="0.25">
      <c r="B21" s="6" t="s">
        <v>12</v>
      </c>
      <c r="C21" s="11">
        <v>257</v>
      </c>
      <c r="D21" s="11">
        <v>4</v>
      </c>
      <c r="E21" s="11">
        <v>199</v>
      </c>
      <c r="F21" s="11">
        <v>54</v>
      </c>
      <c r="G21" s="11">
        <v>187</v>
      </c>
      <c r="H21" s="11">
        <v>0</v>
      </c>
      <c r="I21" s="11">
        <v>137</v>
      </c>
      <c r="J21" s="11">
        <v>50</v>
      </c>
      <c r="K21" s="14">
        <f t="shared" si="0"/>
        <v>-0.2723735408560311</v>
      </c>
      <c r="L21" s="14">
        <f t="shared" si="0"/>
        <v>-1</v>
      </c>
      <c r="M21" s="14">
        <f t="shared" si="0"/>
        <v>-0.31155778894472363</v>
      </c>
      <c r="N21" s="14">
        <f t="shared" si="0"/>
        <v>-7.407407407407407E-2</v>
      </c>
    </row>
    <row r="22" spans="2:14" ht="20.100000000000001" customHeight="1" thickBot="1" x14ac:dyDescent="0.25">
      <c r="B22" s="6" t="s">
        <v>13</v>
      </c>
      <c r="C22" s="11">
        <v>486</v>
      </c>
      <c r="D22" s="11">
        <v>1</v>
      </c>
      <c r="E22" s="11">
        <v>344</v>
      </c>
      <c r="F22" s="11">
        <v>141</v>
      </c>
      <c r="G22" s="11">
        <v>477</v>
      </c>
      <c r="H22" s="11">
        <v>1</v>
      </c>
      <c r="I22" s="11">
        <v>332</v>
      </c>
      <c r="J22" s="11">
        <v>144</v>
      </c>
      <c r="K22" s="14">
        <f t="shared" si="0"/>
        <v>-1.8518518518518517E-2</v>
      </c>
      <c r="L22" s="14">
        <f t="shared" si="0"/>
        <v>0</v>
      </c>
      <c r="M22" s="14">
        <f t="shared" si="0"/>
        <v>-3.4883720930232558E-2</v>
      </c>
      <c r="N22" s="14">
        <f t="shared" si="0"/>
        <v>2.1276595744680851E-2</v>
      </c>
    </row>
    <row r="23" spans="2:14" ht="20.100000000000001" customHeight="1" thickBot="1" x14ac:dyDescent="0.25">
      <c r="B23" s="6" t="s">
        <v>14</v>
      </c>
      <c r="C23" s="11">
        <v>1473</v>
      </c>
      <c r="D23" s="11">
        <v>0</v>
      </c>
      <c r="E23" s="11">
        <v>663</v>
      </c>
      <c r="F23" s="11">
        <v>810</v>
      </c>
      <c r="G23" s="11">
        <v>1508</v>
      </c>
      <c r="H23" s="11">
        <v>2</v>
      </c>
      <c r="I23" s="11">
        <v>722</v>
      </c>
      <c r="J23" s="11">
        <v>784</v>
      </c>
      <c r="K23" s="14">
        <f t="shared" si="0"/>
        <v>2.3761031907671419E-2</v>
      </c>
      <c r="L23" s="14" t="str">
        <f t="shared" si="0"/>
        <v>-</v>
      </c>
      <c r="M23" s="14">
        <f t="shared" si="0"/>
        <v>8.8989441930618404E-2</v>
      </c>
      <c r="N23" s="14">
        <f t="shared" si="0"/>
        <v>-3.2098765432098768E-2</v>
      </c>
    </row>
    <row r="24" spans="2:14" ht="20.100000000000001" customHeight="1" thickBot="1" x14ac:dyDescent="0.25">
      <c r="B24" s="6" t="s">
        <v>15</v>
      </c>
      <c r="C24" s="11">
        <v>431</v>
      </c>
      <c r="D24" s="11">
        <v>0</v>
      </c>
      <c r="E24" s="11">
        <v>329</v>
      </c>
      <c r="F24" s="11">
        <v>102</v>
      </c>
      <c r="G24" s="11">
        <v>440</v>
      </c>
      <c r="H24" s="11">
        <v>0</v>
      </c>
      <c r="I24" s="11">
        <v>364</v>
      </c>
      <c r="J24" s="11">
        <v>76</v>
      </c>
      <c r="K24" s="14">
        <f t="shared" si="0"/>
        <v>2.0881670533642691E-2</v>
      </c>
      <c r="L24" s="14" t="str">
        <f t="shared" si="0"/>
        <v>-</v>
      </c>
      <c r="M24" s="14">
        <f t="shared" si="0"/>
        <v>0.10638297872340426</v>
      </c>
      <c r="N24" s="14">
        <f t="shared" si="0"/>
        <v>-0.25490196078431371</v>
      </c>
    </row>
    <row r="25" spans="2:14" ht="20.100000000000001" customHeight="1" thickBot="1" x14ac:dyDescent="0.25">
      <c r="B25" s="6" t="s">
        <v>16</v>
      </c>
      <c r="C25" s="11">
        <v>100</v>
      </c>
      <c r="D25" s="11">
        <v>0</v>
      </c>
      <c r="E25" s="11">
        <v>67</v>
      </c>
      <c r="F25" s="11">
        <v>33</v>
      </c>
      <c r="G25" s="11">
        <v>117</v>
      </c>
      <c r="H25" s="11">
        <v>0</v>
      </c>
      <c r="I25" s="11">
        <v>91</v>
      </c>
      <c r="J25" s="11">
        <v>26</v>
      </c>
      <c r="K25" s="14">
        <f t="shared" si="0"/>
        <v>0.17</v>
      </c>
      <c r="L25" s="14" t="str">
        <f t="shared" si="0"/>
        <v>-</v>
      </c>
      <c r="M25" s="14">
        <f t="shared" si="0"/>
        <v>0.35820895522388058</v>
      </c>
      <c r="N25" s="14">
        <f t="shared" si="0"/>
        <v>-0.21212121212121213</v>
      </c>
    </row>
    <row r="26" spans="2:14" ht="20.100000000000001" customHeight="1" thickBot="1" x14ac:dyDescent="0.25">
      <c r="B26" s="7" t="s">
        <v>17</v>
      </c>
      <c r="C26" s="11">
        <v>275</v>
      </c>
      <c r="D26" s="11">
        <v>0</v>
      </c>
      <c r="E26" s="11">
        <v>176</v>
      </c>
      <c r="F26" s="11">
        <v>99</v>
      </c>
      <c r="G26" s="11">
        <v>277</v>
      </c>
      <c r="H26" s="11">
        <v>0</v>
      </c>
      <c r="I26" s="11">
        <v>199</v>
      </c>
      <c r="J26" s="11">
        <v>78</v>
      </c>
      <c r="K26" s="14">
        <f t="shared" si="0"/>
        <v>7.2727272727272727E-3</v>
      </c>
      <c r="L26" s="14" t="str">
        <f t="shared" si="0"/>
        <v>-</v>
      </c>
      <c r="M26" s="14">
        <f t="shared" si="0"/>
        <v>0.13068181818181818</v>
      </c>
      <c r="N26" s="14">
        <f t="shared" si="0"/>
        <v>-0.21212121212121213</v>
      </c>
    </row>
    <row r="27" spans="2:14" ht="20.100000000000001" customHeight="1" thickBot="1" x14ac:dyDescent="0.25">
      <c r="B27" s="8" t="s">
        <v>18</v>
      </c>
      <c r="C27" s="11">
        <v>97</v>
      </c>
      <c r="D27" s="11">
        <v>0</v>
      </c>
      <c r="E27" s="11">
        <v>79</v>
      </c>
      <c r="F27" s="11">
        <v>18</v>
      </c>
      <c r="G27" s="11">
        <v>73</v>
      </c>
      <c r="H27" s="11">
        <v>0</v>
      </c>
      <c r="I27" s="11">
        <v>50</v>
      </c>
      <c r="J27" s="11">
        <v>23</v>
      </c>
      <c r="K27" s="14">
        <f t="shared" si="0"/>
        <v>-0.24742268041237114</v>
      </c>
      <c r="L27" s="14" t="str">
        <f t="shared" si="0"/>
        <v>-</v>
      </c>
      <c r="M27" s="14">
        <f t="shared" si="0"/>
        <v>-0.36708860759493672</v>
      </c>
      <c r="N27" s="14">
        <f t="shared" si="0"/>
        <v>0.27777777777777779</v>
      </c>
    </row>
    <row r="28" spans="2:14" ht="20.100000000000001" customHeight="1" thickBot="1" x14ac:dyDescent="0.25">
      <c r="B28" s="9" t="s">
        <v>19</v>
      </c>
      <c r="C28" s="12">
        <f>SUM(C11:C27)</f>
        <v>10584</v>
      </c>
      <c r="D28" s="12">
        <f t="shared" ref="D28:F28" si="1">SUM(D11:D27)</f>
        <v>61</v>
      </c>
      <c r="E28" s="12">
        <f t="shared" si="1"/>
        <v>7183</v>
      </c>
      <c r="F28" s="12">
        <f t="shared" si="1"/>
        <v>3341</v>
      </c>
      <c r="G28" s="12">
        <f>SUM(G11:G27)</f>
        <v>10606</v>
      </c>
      <c r="H28" s="12">
        <f t="shared" ref="H28:J28" si="2">SUM(H11:H27)</f>
        <v>63</v>
      </c>
      <c r="I28" s="12">
        <f t="shared" si="2"/>
        <v>7284</v>
      </c>
      <c r="J28" s="12">
        <f t="shared" si="2"/>
        <v>3260</v>
      </c>
      <c r="K28" s="15">
        <f t="shared" si="0"/>
        <v>2.0786092214663643E-3</v>
      </c>
      <c r="L28" s="15">
        <f t="shared" si="0"/>
        <v>3.2786885245901641E-2</v>
      </c>
      <c r="M28" s="15">
        <f t="shared" si="0"/>
        <v>1.4060977307531673E-2</v>
      </c>
      <c r="N28" s="15">
        <f t="shared" si="0"/>
        <v>-2.4244238252020354E-2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7" t="s">
        <v>119</v>
      </c>
      <c r="D9" s="28"/>
      <c r="E9" s="28"/>
      <c r="F9" s="28"/>
      <c r="G9" s="28"/>
      <c r="H9" s="28" t="s">
        <v>120</v>
      </c>
      <c r="I9" s="28"/>
      <c r="J9" s="28"/>
      <c r="K9" s="28"/>
      <c r="L9" s="28"/>
      <c r="M9" s="28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43</v>
      </c>
      <c r="D10" s="10" t="s">
        <v>44</v>
      </c>
      <c r="E10" s="10" t="s">
        <v>45</v>
      </c>
      <c r="F10" s="10" t="s">
        <v>46</v>
      </c>
      <c r="G10" s="10" t="s">
        <v>47</v>
      </c>
      <c r="H10" s="10" t="s">
        <v>48</v>
      </c>
      <c r="I10" s="10" t="s">
        <v>49</v>
      </c>
      <c r="J10" s="10" t="s">
        <v>50</v>
      </c>
      <c r="K10" s="10" t="s">
        <v>51</v>
      </c>
      <c r="L10" s="10" t="s">
        <v>52</v>
      </c>
      <c r="M10" s="10" t="s">
        <v>43</v>
      </c>
      <c r="N10" s="10" t="s">
        <v>44</v>
      </c>
      <c r="O10" s="10" t="s">
        <v>45</v>
      </c>
      <c r="P10" s="10" t="s">
        <v>46</v>
      </c>
      <c r="Q10" s="10" t="s">
        <v>47</v>
      </c>
    </row>
    <row r="11" spans="2:17" ht="20.100000000000001" customHeight="1" thickBot="1" x14ac:dyDescent="0.25">
      <c r="B11" s="5" t="s">
        <v>2</v>
      </c>
      <c r="C11" s="11">
        <v>1347</v>
      </c>
      <c r="D11" s="11">
        <v>926</v>
      </c>
      <c r="E11" s="11">
        <v>259</v>
      </c>
      <c r="F11" s="11">
        <v>146</v>
      </c>
      <c r="G11" s="11">
        <v>16</v>
      </c>
      <c r="H11" s="11">
        <v>1613</v>
      </c>
      <c r="I11" s="11">
        <v>1166</v>
      </c>
      <c r="J11" s="11">
        <v>308</v>
      </c>
      <c r="K11" s="11">
        <v>118</v>
      </c>
      <c r="L11" s="11">
        <v>21</v>
      </c>
      <c r="M11" s="14">
        <f>IF(C11=0,"-",(H11-C11)/C11)</f>
        <v>0.19747587230883445</v>
      </c>
      <c r="N11" s="14">
        <f>IF(D11=0,"-",(I11-D11)/D11)</f>
        <v>0.25917926565874733</v>
      </c>
      <c r="O11" s="14">
        <f>IF(E11=0,"-",(J11-E11)/E11)</f>
        <v>0.1891891891891892</v>
      </c>
      <c r="P11" s="14">
        <f>IF(F11=0,"-",(K11-F11)/F11)</f>
        <v>-0.19178082191780821</v>
      </c>
      <c r="Q11" s="14">
        <f>IF(G11=0,"-",(L11-G11)/G11)</f>
        <v>0.3125</v>
      </c>
    </row>
    <row r="12" spans="2:17" ht="20.100000000000001" customHeight="1" thickBot="1" x14ac:dyDescent="0.25">
      <c r="B12" s="6" t="s">
        <v>3</v>
      </c>
      <c r="C12" s="11">
        <v>186</v>
      </c>
      <c r="D12" s="11">
        <v>107</v>
      </c>
      <c r="E12" s="11">
        <v>64</v>
      </c>
      <c r="F12" s="11">
        <v>12</v>
      </c>
      <c r="G12" s="11">
        <v>3</v>
      </c>
      <c r="H12" s="11">
        <v>235</v>
      </c>
      <c r="I12" s="11">
        <v>127</v>
      </c>
      <c r="J12" s="11">
        <v>98</v>
      </c>
      <c r="K12" s="11">
        <v>7</v>
      </c>
      <c r="L12" s="11">
        <v>3</v>
      </c>
      <c r="M12" s="14">
        <f t="shared" ref="M12:Q28" si="0">IF(C12=0,"-",(H12-C12)/C12)</f>
        <v>0.26344086021505375</v>
      </c>
      <c r="N12" s="14">
        <f t="shared" si="0"/>
        <v>0.18691588785046728</v>
      </c>
      <c r="O12" s="14">
        <f t="shared" si="0"/>
        <v>0.53125</v>
      </c>
      <c r="P12" s="14">
        <f t="shared" si="0"/>
        <v>-0.41666666666666669</v>
      </c>
      <c r="Q12" s="14">
        <f t="shared" si="0"/>
        <v>0</v>
      </c>
    </row>
    <row r="13" spans="2:17" ht="20.100000000000001" customHeight="1" thickBot="1" x14ac:dyDescent="0.25">
      <c r="B13" s="6" t="s">
        <v>4</v>
      </c>
      <c r="C13" s="11">
        <v>158</v>
      </c>
      <c r="D13" s="11">
        <v>121</v>
      </c>
      <c r="E13" s="11">
        <v>23</v>
      </c>
      <c r="F13" s="11">
        <v>13</v>
      </c>
      <c r="G13" s="11">
        <v>1</v>
      </c>
      <c r="H13" s="11">
        <v>128</v>
      </c>
      <c r="I13" s="11">
        <v>96</v>
      </c>
      <c r="J13" s="11">
        <v>24</v>
      </c>
      <c r="K13" s="11">
        <v>8</v>
      </c>
      <c r="L13" s="11">
        <v>0</v>
      </c>
      <c r="M13" s="14">
        <f t="shared" si="0"/>
        <v>-0.189873417721519</v>
      </c>
      <c r="N13" s="14">
        <f t="shared" si="0"/>
        <v>-0.20661157024793389</v>
      </c>
      <c r="O13" s="14">
        <f t="shared" si="0"/>
        <v>4.3478260869565216E-2</v>
      </c>
      <c r="P13" s="14">
        <f t="shared" si="0"/>
        <v>-0.38461538461538464</v>
      </c>
      <c r="Q13" s="14">
        <f t="shared" si="0"/>
        <v>-1</v>
      </c>
    </row>
    <row r="14" spans="2:17" ht="20.100000000000001" customHeight="1" thickBot="1" x14ac:dyDescent="0.25">
      <c r="B14" s="6" t="s">
        <v>5</v>
      </c>
      <c r="C14" s="11">
        <v>243</v>
      </c>
      <c r="D14" s="11">
        <v>139</v>
      </c>
      <c r="E14" s="11">
        <v>96</v>
      </c>
      <c r="F14" s="11">
        <v>6</v>
      </c>
      <c r="G14" s="11">
        <v>2</v>
      </c>
      <c r="H14" s="11">
        <v>291</v>
      </c>
      <c r="I14" s="11">
        <v>141</v>
      </c>
      <c r="J14" s="11">
        <v>130</v>
      </c>
      <c r="K14" s="11">
        <v>13</v>
      </c>
      <c r="L14" s="11">
        <v>7</v>
      </c>
      <c r="M14" s="14">
        <f t="shared" si="0"/>
        <v>0.19753086419753085</v>
      </c>
      <c r="N14" s="14">
        <f t="shared" si="0"/>
        <v>1.4388489208633094E-2</v>
      </c>
      <c r="O14" s="14">
        <f t="shared" si="0"/>
        <v>0.35416666666666669</v>
      </c>
      <c r="P14" s="14">
        <f t="shared" si="0"/>
        <v>1.1666666666666667</v>
      </c>
      <c r="Q14" s="14">
        <f t="shared" si="0"/>
        <v>2.5</v>
      </c>
    </row>
    <row r="15" spans="2:17" ht="20.100000000000001" customHeight="1" thickBot="1" x14ac:dyDescent="0.25">
      <c r="B15" s="6" t="s">
        <v>6</v>
      </c>
      <c r="C15" s="11">
        <v>749</v>
      </c>
      <c r="D15" s="11">
        <v>534</v>
      </c>
      <c r="E15" s="11">
        <v>146</v>
      </c>
      <c r="F15" s="11">
        <v>58</v>
      </c>
      <c r="G15" s="11">
        <v>11</v>
      </c>
      <c r="H15" s="11">
        <v>866</v>
      </c>
      <c r="I15" s="11">
        <v>599</v>
      </c>
      <c r="J15" s="11">
        <v>235</v>
      </c>
      <c r="K15" s="11">
        <v>29</v>
      </c>
      <c r="L15" s="11">
        <v>3</v>
      </c>
      <c r="M15" s="14">
        <f t="shared" si="0"/>
        <v>0.15620827770360482</v>
      </c>
      <c r="N15" s="14">
        <f t="shared" si="0"/>
        <v>0.12172284644194757</v>
      </c>
      <c r="O15" s="14">
        <f t="shared" si="0"/>
        <v>0.6095890410958904</v>
      </c>
      <c r="P15" s="14">
        <f t="shared" si="0"/>
        <v>-0.5</v>
      </c>
      <c r="Q15" s="14">
        <f t="shared" si="0"/>
        <v>-0.72727272727272729</v>
      </c>
    </row>
    <row r="16" spans="2:17" ht="20.100000000000001" customHeight="1" thickBot="1" x14ac:dyDescent="0.25">
      <c r="B16" s="6" t="s">
        <v>7</v>
      </c>
      <c r="C16" s="11">
        <v>75</v>
      </c>
      <c r="D16" s="11">
        <v>59</v>
      </c>
      <c r="E16" s="11">
        <v>8</v>
      </c>
      <c r="F16" s="11">
        <v>8</v>
      </c>
      <c r="G16" s="11">
        <v>0</v>
      </c>
      <c r="H16" s="11">
        <v>96</v>
      </c>
      <c r="I16" s="11">
        <v>71</v>
      </c>
      <c r="J16" s="11">
        <v>21</v>
      </c>
      <c r="K16" s="11">
        <v>4</v>
      </c>
      <c r="L16" s="11">
        <v>0</v>
      </c>
      <c r="M16" s="14">
        <f t="shared" si="0"/>
        <v>0.28000000000000003</v>
      </c>
      <c r="N16" s="14">
        <f t="shared" si="0"/>
        <v>0.20338983050847459</v>
      </c>
      <c r="O16" s="14">
        <f t="shared" si="0"/>
        <v>1.625</v>
      </c>
      <c r="P16" s="14">
        <f t="shared" si="0"/>
        <v>-0.5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11">
        <v>147</v>
      </c>
      <c r="D17" s="11">
        <v>101</v>
      </c>
      <c r="E17" s="11">
        <v>25</v>
      </c>
      <c r="F17" s="11">
        <v>19</v>
      </c>
      <c r="G17" s="11">
        <v>2</v>
      </c>
      <c r="H17" s="11">
        <v>193</v>
      </c>
      <c r="I17" s="11">
        <v>133</v>
      </c>
      <c r="J17" s="11">
        <v>37</v>
      </c>
      <c r="K17" s="11">
        <v>21</v>
      </c>
      <c r="L17" s="11">
        <v>2</v>
      </c>
      <c r="M17" s="14">
        <f t="shared" si="0"/>
        <v>0.31292517006802723</v>
      </c>
      <c r="N17" s="14">
        <f t="shared" si="0"/>
        <v>0.31683168316831684</v>
      </c>
      <c r="O17" s="14">
        <f t="shared" si="0"/>
        <v>0.48</v>
      </c>
      <c r="P17" s="14">
        <f t="shared" si="0"/>
        <v>0.10526315789473684</v>
      </c>
      <c r="Q17" s="14">
        <f t="shared" si="0"/>
        <v>0</v>
      </c>
    </row>
    <row r="18" spans="2:17" ht="20.100000000000001" customHeight="1" thickBot="1" x14ac:dyDescent="0.25">
      <c r="B18" s="6" t="s">
        <v>9</v>
      </c>
      <c r="C18" s="11">
        <v>253</v>
      </c>
      <c r="D18" s="11">
        <v>164</v>
      </c>
      <c r="E18" s="11">
        <v>72</v>
      </c>
      <c r="F18" s="11">
        <v>12</v>
      </c>
      <c r="G18" s="11">
        <v>5</v>
      </c>
      <c r="H18" s="11">
        <v>273</v>
      </c>
      <c r="I18" s="11">
        <v>182</v>
      </c>
      <c r="J18" s="11">
        <v>72</v>
      </c>
      <c r="K18" s="11">
        <v>15</v>
      </c>
      <c r="L18" s="11">
        <v>4</v>
      </c>
      <c r="M18" s="14">
        <f t="shared" si="0"/>
        <v>7.9051383399209488E-2</v>
      </c>
      <c r="N18" s="14">
        <f t="shared" si="0"/>
        <v>0.10975609756097561</v>
      </c>
      <c r="O18" s="14">
        <f t="shared" si="0"/>
        <v>0</v>
      </c>
      <c r="P18" s="14">
        <f t="shared" si="0"/>
        <v>0.25</v>
      </c>
      <c r="Q18" s="14">
        <f t="shared" si="0"/>
        <v>-0.2</v>
      </c>
    </row>
    <row r="19" spans="2:17" ht="20.100000000000001" customHeight="1" thickBot="1" x14ac:dyDescent="0.25">
      <c r="B19" s="6" t="s">
        <v>10</v>
      </c>
      <c r="C19" s="11">
        <v>572</v>
      </c>
      <c r="D19" s="11">
        <v>323</v>
      </c>
      <c r="E19" s="11">
        <v>186</v>
      </c>
      <c r="F19" s="11">
        <v>43</v>
      </c>
      <c r="G19" s="11">
        <v>20</v>
      </c>
      <c r="H19" s="11">
        <v>596</v>
      </c>
      <c r="I19" s="11">
        <v>332</v>
      </c>
      <c r="J19" s="11">
        <v>201</v>
      </c>
      <c r="K19" s="11">
        <v>43</v>
      </c>
      <c r="L19" s="11">
        <v>20</v>
      </c>
      <c r="M19" s="14">
        <f t="shared" si="0"/>
        <v>4.195804195804196E-2</v>
      </c>
      <c r="N19" s="14">
        <f t="shared" si="0"/>
        <v>2.7863777089783281E-2</v>
      </c>
      <c r="O19" s="14">
        <f t="shared" si="0"/>
        <v>8.0645161290322578E-2</v>
      </c>
      <c r="P19" s="14">
        <f t="shared" si="0"/>
        <v>0</v>
      </c>
      <c r="Q19" s="14">
        <f t="shared" si="0"/>
        <v>0</v>
      </c>
    </row>
    <row r="20" spans="2:17" ht="20.100000000000001" customHeight="1" thickBot="1" x14ac:dyDescent="0.25">
      <c r="B20" s="6" t="s">
        <v>11</v>
      </c>
      <c r="C20" s="11">
        <v>1067</v>
      </c>
      <c r="D20" s="11">
        <v>575</v>
      </c>
      <c r="E20" s="11">
        <v>401</v>
      </c>
      <c r="F20" s="11">
        <v>65</v>
      </c>
      <c r="G20" s="11">
        <v>26</v>
      </c>
      <c r="H20" s="11">
        <v>1230</v>
      </c>
      <c r="I20" s="11">
        <v>734</v>
      </c>
      <c r="J20" s="11">
        <v>401</v>
      </c>
      <c r="K20" s="11">
        <v>63</v>
      </c>
      <c r="L20" s="11">
        <v>32</v>
      </c>
      <c r="M20" s="14">
        <f t="shared" si="0"/>
        <v>0.1527647610121837</v>
      </c>
      <c r="N20" s="14">
        <f t="shared" si="0"/>
        <v>0.27652173913043476</v>
      </c>
      <c r="O20" s="14">
        <f t="shared" si="0"/>
        <v>0</v>
      </c>
      <c r="P20" s="14">
        <f t="shared" si="0"/>
        <v>-3.0769230769230771E-2</v>
      </c>
      <c r="Q20" s="14">
        <f t="shared" si="0"/>
        <v>0.23076923076923078</v>
      </c>
    </row>
    <row r="21" spans="2:17" ht="20.100000000000001" customHeight="1" thickBot="1" x14ac:dyDescent="0.25">
      <c r="B21" s="6" t="s">
        <v>12</v>
      </c>
      <c r="C21" s="11">
        <v>172</v>
      </c>
      <c r="D21" s="11">
        <v>143</v>
      </c>
      <c r="E21" s="11">
        <v>15</v>
      </c>
      <c r="F21" s="11">
        <v>13</v>
      </c>
      <c r="G21" s="11">
        <v>1</v>
      </c>
      <c r="H21" s="11">
        <v>189</v>
      </c>
      <c r="I21" s="11">
        <v>166</v>
      </c>
      <c r="J21" s="11">
        <v>15</v>
      </c>
      <c r="K21" s="11">
        <v>8</v>
      </c>
      <c r="L21" s="11">
        <v>0</v>
      </c>
      <c r="M21" s="14">
        <f t="shared" si="0"/>
        <v>9.8837209302325577E-2</v>
      </c>
      <c r="N21" s="14">
        <f t="shared" si="0"/>
        <v>0.16083916083916083</v>
      </c>
      <c r="O21" s="14">
        <f t="shared" si="0"/>
        <v>0</v>
      </c>
      <c r="P21" s="14">
        <f t="shared" si="0"/>
        <v>-0.38461538461538464</v>
      </c>
      <c r="Q21" s="14">
        <f t="shared" si="0"/>
        <v>-1</v>
      </c>
    </row>
    <row r="22" spans="2:17" ht="20.100000000000001" customHeight="1" thickBot="1" x14ac:dyDescent="0.25">
      <c r="B22" s="6" t="s">
        <v>13</v>
      </c>
      <c r="C22" s="11">
        <v>250</v>
      </c>
      <c r="D22" s="11">
        <v>178</v>
      </c>
      <c r="E22" s="11">
        <v>36</v>
      </c>
      <c r="F22" s="11">
        <v>36</v>
      </c>
      <c r="G22" s="11">
        <v>0</v>
      </c>
      <c r="H22" s="11">
        <v>277</v>
      </c>
      <c r="I22" s="11">
        <v>201</v>
      </c>
      <c r="J22" s="11">
        <v>51</v>
      </c>
      <c r="K22" s="11">
        <v>17</v>
      </c>
      <c r="L22" s="11">
        <v>8</v>
      </c>
      <c r="M22" s="14">
        <f t="shared" si="0"/>
        <v>0.108</v>
      </c>
      <c r="N22" s="14">
        <f t="shared" si="0"/>
        <v>0.12921348314606743</v>
      </c>
      <c r="O22" s="14">
        <f t="shared" si="0"/>
        <v>0.41666666666666669</v>
      </c>
      <c r="P22" s="14">
        <f t="shared" si="0"/>
        <v>-0.52777777777777779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11">
        <v>347</v>
      </c>
      <c r="D23" s="11">
        <v>164</v>
      </c>
      <c r="E23" s="11">
        <v>107</v>
      </c>
      <c r="F23" s="11">
        <v>51</v>
      </c>
      <c r="G23" s="11">
        <v>25</v>
      </c>
      <c r="H23" s="11">
        <v>375</v>
      </c>
      <c r="I23" s="11">
        <v>169</v>
      </c>
      <c r="J23" s="11">
        <v>144</v>
      </c>
      <c r="K23" s="11">
        <v>34</v>
      </c>
      <c r="L23" s="11">
        <v>28</v>
      </c>
      <c r="M23" s="14">
        <f t="shared" si="0"/>
        <v>8.069164265129683E-2</v>
      </c>
      <c r="N23" s="14">
        <f t="shared" si="0"/>
        <v>3.048780487804878E-2</v>
      </c>
      <c r="O23" s="14">
        <f t="shared" si="0"/>
        <v>0.34579439252336447</v>
      </c>
      <c r="P23" s="14">
        <f t="shared" si="0"/>
        <v>-0.33333333333333331</v>
      </c>
      <c r="Q23" s="14">
        <f t="shared" si="0"/>
        <v>0.12</v>
      </c>
    </row>
    <row r="24" spans="2:17" ht="20.100000000000001" customHeight="1" thickBot="1" x14ac:dyDescent="0.25">
      <c r="B24" s="6" t="s">
        <v>15</v>
      </c>
      <c r="C24" s="11">
        <v>450</v>
      </c>
      <c r="D24" s="11">
        <v>257</v>
      </c>
      <c r="E24" s="11">
        <v>169</v>
      </c>
      <c r="F24" s="11">
        <v>18</v>
      </c>
      <c r="G24" s="11">
        <v>6</v>
      </c>
      <c r="H24" s="11">
        <v>547</v>
      </c>
      <c r="I24" s="11">
        <v>351</v>
      </c>
      <c r="J24" s="11">
        <v>186</v>
      </c>
      <c r="K24" s="11">
        <v>7</v>
      </c>
      <c r="L24" s="11">
        <v>3</v>
      </c>
      <c r="M24" s="14">
        <f t="shared" si="0"/>
        <v>0.21555555555555556</v>
      </c>
      <c r="N24" s="14">
        <f t="shared" si="0"/>
        <v>0.36575875486381321</v>
      </c>
      <c r="O24" s="14">
        <f t="shared" si="0"/>
        <v>0.10059171597633136</v>
      </c>
      <c r="P24" s="14">
        <f t="shared" si="0"/>
        <v>-0.61111111111111116</v>
      </c>
      <c r="Q24" s="14">
        <f t="shared" si="0"/>
        <v>-0.5</v>
      </c>
    </row>
    <row r="25" spans="2:17" ht="20.100000000000001" customHeight="1" thickBot="1" x14ac:dyDescent="0.25">
      <c r="B25" s="6" t="s">
        <v>16</v>
      </c>
      <c r="C25" s="11">
        <v>72</v>
      </c>
      <c r="D25" s="11">
        <v>29</v>
      </c>
      <c r="E25" s="11">
        <v>38</v>
      </c>
      <c r="F25" s="11">
        <v>5</v>
      </c>
      <c r="G25" s="11">
        <v>0</v>
      </c>
      <c r="H25" s="11">
        <v>74</v>
      </c>
      <c r="I25" s="11">
        <v>33</v>
      </c>
      <c r="J25" s="11">
        <v>36</v>
      </c>
      <c r="K25" s="11">
        <v>5</v>
      </c>
      <c r="L25" s="11">
        <v>0</v>
      </c>
      <c r="M25" s="14">
        <f t="shared" si="0"/>
        <v>2.7777777777777776E-2</v>
      </c>
      <c r="N25" s="14">
        <f t="shared" si="0"/>
        <v>0.13793103448275862</v>
      </c>
      <c r="O25" s="14">
        <f t="shared" si="0"/>
        <v>-5.2631578947368418E-2</v>
      </c>
      <c r="P25" s="14">
        <f t="shared" si="0"/>
        <v>0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11">
        <v>276</v>
      </c>
      <c r="D26" s="11">
        <v>144</v>
      </c>
      <c r="E26" s="11">
        <v>124</v>
      </c>
      <c r="F26" s="11">
        <v>3</v>
      </c>
      <c r="G26" s="11">
        <v>5</v>
      </c>
      <c r="H26" s="11">
        <v>308</v>
      </c>
      <c r="I26" s="11">
        <v>157</v>
      </c>
      <c r="J26" s="11">
        <v>146</v>
      </c>
      <c r="K26" s="11">
        <v>4</v>
      </c>
      <c r="L26" s="11">
        <v>1</v>
      </c>
      <c r="M26" s="14">
        <f t="shared" si="0"/>
        <v>0.11594202898550725</v>
      </c>
      <c r="N26" s="14">
        <f t="shared" si="0"/>
        <v>9.0277777777777776E-2</v>
      </c>
      <c r="O26" s="14">
        <f t="shared" si="0"/>
        <v>0.17741935483870969</v>
      </c>
      <c r="P26" s="14">
        <f t="shared" si="0"/>
        <v>0.33333333333333331</v>
      </c>
      <c r="Q26" s="14">
        <f t="shared" si="0"/>
        <v>-0.8</v>
      </c>
    </row>
    <row r="27" spans="2:17" ht="20.100000000000001" customHeight="1" thickBot="1" x14ac:dyDescent="0.25">
      <c r="B27" s="8" t="s">
        <v>18</v>
      </c>
      <c r="C27" s="11">
        <v>57</v>
      </c>
      <c r="D27" s="11">
        <v>35</v>
      </c>
      <c r="E27" s="11">
        <v>21</v>
      </c>
      <c r="F27" s="11">
        <v>1</v>
      </c>
      <c r="G27" s="11">
        <v>0</v>
      </c>
      <c r="H27" s="11">
        <v>42</v>
      </c>
      <c r="I27" s="11">
        <v>27</v>
      </c>
      <c r="J27" s="11">
        <v>14</v>
      </c>
      <c r="K27" s="11">
        <v>1</v>
      </c>
      <c r="L27" s="11">
        <v>0</v>
      </c>
      <c r="M27" s="14">
        <f t="shared" si="0"/>
        <v>-0.26315789473684209</v>
      </c>
      <c r="N27" s="14">
        <f t="shared" si="0"/>
        <v>-0.22857142857142856</v>
      </c>
      <c r="O27" s="14">
        <f t="shared" si="0"/>
        <v>-0.33333333333333331</v>
      </c>
      <c r="P27" s="14">
        <f t="shared" si="0"/>
        <v>0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6421</v>
      </c>
      <c r="D28" s="12">
        <f t="shared" ref="D28:G28" si="1">SUM(D11:D27)</f>
        <v>3999</v>
      </c>
      <c r="E28" s="12">
        <f t="shared" si="1"/>
        <v>1790</v>
      </c>
      <c r="F28" s="12">
        <f t="shared" si="1"/>
        <v>509</v>
      </c>
      <c r="G28" s="12">
        <f t="shared" si="1"/>
        <v>123</v>
      </c>
      <c r="H28" s="12">
        <f>SUM(H11:H27)</f>
        <v>7333</v>
      </c>
      <c r="I28" s="12">
        <f t="shared" ref="I28:L28" si="2">SUM(I11:I27)</f>
        <v>4685</v>
      </c>
      <c r="J28" s="12">
        <f t="shared" si="2"/>
        <v>2119</v>
      </c>
      <c r="K28" s="12">
        <f t="shared" si="2"/>
        <v>397</v>
      </c>
      <c r="L28" s="12">
        <f t="shared" si="2"/>
        <v>132</v>
      </c>
      <c r="M28" s="15">
        <f t="shared" si="0"/>
        <v>0.14203395109795983</v>
      </c>
      <c r="N28" s="15">
        <f t="shared" si="0"/>
        <v>0.17154288572143037</v>
      </c>
      <c r="O28" s="15">
        <f t="shared" si="0"/>
        <v>0.18379888268156425</v>
      </c>
      <c r="P28" s="15">
        <f t="shared" si="0"/>
        <v>-0.2200392927308448</v>
      </c>
      <c r="Q28" s="15">
        <f t="shared" si="0"/>
        <v>7.3170731707317069E-2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7" t="s">
        <v>119</v>
      </c>
      <c r="D9" s="28"/>
      <c r="E9" s="28"/>
      <c r="F9" s="28"/>
      <c r="G9" s="28"/>
      <c r="H9" s="27" t="s">
        <v>120</v>
      </c>
      <c r="I9" s="28"/>
      <c r="J9" s="28"/>
      <c r="K9" s="28"/>
      <c r="L9" s="28"/>
      <c r="M9" s="27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1">
        <v>1627</v>
      </c>
      <c r="D11" s="21">
        <v>818</v>
      </c>
      <c r="E11" s="21">
        <v>187</v>
      </c>
      <c r="F11" s="21">
        <v>499</v>
      </c>
      <c r="G11" s="21">
        <v>123</v>
      </c>
      <c r="H11" s="21">
        <v>1369</v>
      </c>
      <c r="I11" s="21">
        <v>658</v>
      </c>
      <c r="J11" s="21">
        <v>217</v>
      </c>
      <c r="K11" s="21">
        <v>353</v>
      </c>
      <c r="L11" s="21">
        <v>141</v>
      </c>
      <c r="M11" s="14">
        <f>IF(C11=0,"-",(H11-C11)/C11)</f>
        <v>-0.1585740626920713</v>
      </c>
      <c r="N11" s="14">
        <f>IF(D11=0,"-",(I11-D11)/D11)</f>
        <v>-0.19559902200488999</v>
      </c>
      <c r="O11" s="14">
        <f>IF(E11=0,"-",(J11-E11)/E11)</f>
        <v>0.16042780748663102</v>
      </c>
      <c r="P11" s="14">
        <f>IF(F11=0,"-",(K11-F11)/F11)</f>
        <v>-0.29258517034068138</v>
      </c>
      <c r="Q11" s="14">
        <f>IF(G11=0,"-",(L11-G11)/G11)</f>
        <v>0.14634146341463414</v>
      </c>
    </row>
    <row r="12" spans="2:17" ht="20.100000000000001" customHeight="1" thickBot="1" x14ac:dyDescent="0.25">
      <c r="B12" s="6" t="s">
        <v>3</v>
      </c>
      <c r="C12" s="21">
        <v>191</v>
      </c>
      <c r="D12" s="21">
        <v>76</v>
      </c>
      <c r="E12" s="21">
        <v>66</v>
      </c>
      <c r="F12" s="21">
        <v>26</v>
      </c>
      <c r="G12" s="21">
        <v>23</v>
      </c>
      <c r="H12" s="21">
        <v>193</v>
      </c>
      <c r="I12" s="21">
        <v>80</v>
      </c>
      <c r="J12" s="21">
        <v>65</v>
      </c>
      <c r="K12" s="21">
        <v>30</v>
      </c>
      <c r="L12" s="21">
        <v>18</v>
      </c>
      <c r="M12" s="14">
        <f t="shared" ref="M12:Q28" si="0">IF(C12=0,"-",(H12-C12)/C12)</f>
        <v>1.0471204188481676E-2</v>
      </c>
      <c r="N12" s="14">
        <f t="shared" si="0"/>
        <v>5.2631578947368418E-2</v>
      </c>
      <c r="O12" s="14">
        <f t="shared" si="0"/>
        <v>-1.5151515151515152E-2</v>
      </c>
      <c r="P12" s="14">
        <f t="shared" si="0"/>
        <v>0.15384615384615385</v>
      </c>
      <c r="Q12" s="14">
        <f t="shared" si="0"/>
        <v>-0.21739130434782608</v>
      </c>
    </row>
    <row r="13" spans="2:17" ht="20.100000000000001" customHeight="1" thickBot="1" x14ac:dyDescent="0.25">
      <c r="B13" s="6" t="s">
        <v>4</v>
      </c>
      <c r="C13" s="21">
        <v>171</v>
      </c>
      <c r="D13" s="21">
        <v>109</v>
      </c>
      <c r="E13" s="21">
        <v>14</v>
      </c>
      <c r="F13" s="21">
        <v>44</v>
      </c>
      <c r="G13" s="21">
        <v>4</v>
      </c>
      <c r="H13" s="21">
        <v>111</v>
      </c>
      <c r="I13" s="21">
        <v>69</v>
      </c>
      <c r="J13" s="21">
        <v>18</v>
      </c>
      <c r="K13" s="21">
        <v>21</v>
      </c>
      <c r="L13" s="21">
        <v>3</v>
      </c>
      <c r="M13" s="14">
        <f t="shared" si="0"/>
        <v>-0.35087719298245612</v>
      </c>
      <c r="N13" s="14">
        <f t="shared" si="0"/>
        <v>-0.3669724770642202</v>
      </c>
      <c r="O13" s="14">
        <f t="shared" si="0"/>
        <v>0.2857142857142857</v>
      </c>
      <c r="P13" s="14">
        <f t="shared" si="0"/>
        <v>-0.52272727272727271</v>
      </c>
      <c r="Q13" s="14">
        <f t="shared" si="0"/>
        <v>-0.25</v>
      </c>
    </row>
    <row r="14" spans="2:17" ht="20.100000000000001" customHeight="1" thickBot="1" x14ac:dyDescent="0.25">
      <c r="B14" s="6" t="s">
        <v>5</v>
      </c>
      <c r="C14" s="21">
        <v>272</v>
      </c>
      <c r="D14" s="21">
        <v>131</v>
      </c>
      <c r="E14" s="21">
        <v>75</v>
      </c>
      <c r="F14" s="21">
        <v>49</v>
      </c>
      <c r="G14" s="21">
        <v>17</v>
      </c>
      <c r="H14" s="21">
        <v>268</v>
      </c>
      <c r="I14" s="21">
        <v>126</v>
      </c>
      <c r="J14" s="21">
        <v>85</v>
      </c>
      <c r="K14" s="21">
        <v>34</v>
      </c>
      <c r="L14" s="21">
        <v>23</v>
      </c>
      <c r="M14" s="14">
        <f t="shared" si="0"/>
        <v>-1.4705882352941176E-2</v>
      </c>
      <c r="N14" s="14">
        <f t="shared" si="0"/>
        <v>-3.8167938931297711E-2</v>
      </c>
      <c r="O14" s="14">
        <f t="shared" si="0"/>
        <v>0.13333333333333333</v>
      </c>
      <c r="P14" s="14">
        <f t="shared" si="0"/>
        <v>-0.30612244897959184</v>
      </c>
      <c r="Q14" s="14">
        <f t="shared" si="0"/>
        <v>0.35294117647058826</v>
      </c>
    </row>
    <row r="15" spans="2:17" ht="20.100000000000001" customHeight="1" thickBot="1" x14ac:dyDescent="0.25">
      <c r="B15" s="6" t="s">
        <v>6</v>
      </c>
      <c r="C15" s="21">
        <v>251</v>
      </c>
      <c r="D15" s="21">
        <v>126</v>
      </c>
      <c r="E15" s="21">
        <v>36</v>
      </c>
      <c r="F15" s="21">
        <v>72</v>
      </c>
      <c r="G15" s="21">
        <v>17</v>
      </c>
      <c r="H15" s="21">
        <v>211</v>
      </c>
      <c r="I15" s="21">
        <v>118</v>
      </c>
      <c r="J15" s="21">
        <v>27</v>
      </c>
      <c r="K15" s="21">
        <v>52</v>
      </c>
      <c r="L15" s="21">
        <v>14</v>
      </c>
      <c r="M15" s="14">
        <f t="shared" si="0"/>
        <v>-0.15936254980079681</v>
      </c>
      <c r="N15" s="14">
        <f t="shared" si="0"/>
        <v>-6.3492063492063489E-2</v>
      </c>
      <c r="O15" s="14">
        <f t="shared" si="0"/>
        <v>-0.25</v>
      </c>
      <c r="P15" s="14">
        <f t="shared" si="0"/>
        <v>-0.27777777777777779</v>
      </c>
      <c r="Q15" s="14">
        <f t="shared" si="0"/>
        <v>-0.17647058823529413</v>
      </c>
    </row>
    <row r="16" spans="2:17" ht="20.100000000000001" customHeight="1" thickBot="1" x14ac:dyDescent="0.25">
      <c r="B16" s="6" t="s">
        <v>7</v>
      </c>
      <c r="C16" s="21">
        <v>82</v>
      </c>
      <c r="D16" s="21">
        <v>37</v>
      </c>
      <c r="E16" s="21">
        <v>12</v>
      </c>
      <c r="F16" s="21">
        <v>28</v>
      </c>
      <c r="G16" s="21">
        <v>5</v>
      </c>
      <c r="H16" s="21">
        <v>31</v>
      </c>
      <c r="I16" s="21">
        <v>13</v>
      </c>
      <c r="J16" s="21">
        <v>7</v>
      </c>
      <c r="K16" s="21">
        <v>7</v>
      </c>
      <c r="L16" s="21">
        <v>4</v>
      </c>
      <c r="M16" s="14">
        <f t="shared" si="0"/>
        <v>-0.62195121951219512</v>
      </c>
      <c r="N16" s="14">
        <f t="shared" si="0"/>
        <v>-0.64864864864864868</v>
      </c>
      <c r="O16" s="14">
        <f t="shared" si="0"/>
        <v>-0.41666666666666669</v>
      </c>
      <c r="P16" s="14">
        <f t="shared" si="0"/>
        <v>-0.75</v>
      </c>
      <c r="Q16" s="14">
        <f t="shared" si="0"/>
        <v>-0.2</v>
      </c>
    </row>
    <row r="17" spans="2:17" ht="20.100000000000001" customHeight="1" thickBot="1" x14ac:dyDescent="0.25">
      <c r="B17" s="6" t="s">
        <v>8</v>
      </c>
      <c r="C17" s="21">
        <v>338</v>
      </c>
      <c r="D17" s="21">
        <v>177</v>
      </c>
      <c r="E17" s="21">
        <v>56</v>
      </c>
      <c r="F17" s="21">
        <v>73</v>
      </c>
      <c r="G17" s="21">
        <v>32</v>
      </c>
      <c r="H17" s="21">
        <v>362</v>
      </c>
      <c r="I17" s="21">
        <v>191</v>
      </c>
      <c r="J17" s="21">
        <v>58</v>
      </c>
      <c r="K17" s="21">
        <v>82</v>
      </c>
      <c r="L17" s="21">
        <v>31</v>
      </c>
      <c r="M17" s="14">
        <f t="shared" si="0"/>
        <v>7.1005917159763315E-2</v>
      </c>
      <c r="N17" s="14">
        <f t="shared" si="0"/>
        <v>7.909604519774012E-2</v>
      </c>
      <c r="O17" s="14">
        <f t="shared" si="0"/>
        <v>3.5714285714285712E-2</v>
      </c>
      <c r="P17" s="14">
        <f t="shared" si="0"/>
        <v>0.12328767123287671</v>
      </c>
      <c r="Q17" s="14">
        <f t="shared" si="0"/>
        <v>-3.125E-2</v>
      </c>
    </row>
    <row r="18" spans="2:17" ht="20.100000000000001" customHeight="1" thickBot="1" x14ac:dyDescent="0.25">
      <c r="B18" s="6" t="s">
        <v>9</v>
      </c>
      <c r="C18" s="21">
        <v>332</v>
      </c>
      <c r="D18" s="21">
        <v>131</v>
      </c>
      <c r="E18" s="21">
        <v>99</v>
      </c>
      <c r="F18" s="21">
        <v>75</v>
      </c>
      <c r="G18" s="21">
        <v>27</v>
      </c>
      <c r="H18" s="21">
        <v>346</v>
      </c>
      <c r="I18" s="21">
        <v>174</v>
      </c>
      <c r="J18" s="21">
        <v>73</v>
      </c>
      <c r="K18" s="21">
        <v>74</v>
      </c>
      <c r="L18" s="21">
        <v>25</v>
      </c>
      <c r="M18" s="14">
        <f t="shared" si="0"/>
        <v>4.2168674698795178E-2</v>
      </c>
      <c r="N18" s="14">
        <f t="shared" si="0"/>
        <v>0.3282442748091603</v>
      </c>
      <c r="O18" s="14">
        <f t="shared" si="0"/>
        <v>-0.26262626262626265</v>
      </c>
      <c r="P18" s="14">
        <f t="shared" si="0"/>
        <v>-1.3333333333333334E-2</v>
      </c>
      <c r="Q18" s="14">
        <f t="shared" si="0"/>
        <v>-7.407407407407407E-2</v>
      </c>
    </row>
    <row r="19" spans="2:17" ht="20.100000000000001" customHeight="1" thickBot="1" x14ac:dyDescent="0.25">
      <c r="B19" s="6" t="s">
        <v>10</v>
      </c>
      <c r="C19" s="21">
        <v>1632</v>
      </c>
      <c r="D19" s="21">
        <v>588</v>
      </c>
      <c r="E19" s="21">
        <v>413</v>
      </c>
      <c r="F19" s="21">
        <v>409</v>
      </c>
      <c r="G19" s="21">
        <v>222</v>
      </c>
      <c r="H19" s="21">
        <v>1576</v>
      </c>
      <c r="I19" s="21">
        <v>574</v>
      </c>
      <c r="J19" s="21">
        <v>413</v>
      </c>
      <c r="K19" s="21">
        <v>357</v>
      </c>
      <c r="L19" s="21">
        <v>232</v>
      </c>
      <c r="M19" s="14">
        <f t="shared" si="0"/>
        <v>-3.4313725490196081E-2</v>
      </c>
      <c r="N19" s="14">
        <f t="shared" si="0"/>
        <v>-2.3809523809523808E-2</v>
      </c>
      <c r="O19" s="14">
        <f t="shared" si="0"/>
        <v>0</v>
      </c>
      <c r="P19" s="14">
        <f t="shared" si="0"/>
        <v>-0.12713936430317849</v>
      </c>
      <c r="Q19" s="14">
        <f t="shared" si="0"/>
        <v>4.5045045045045043E-2</v>
      </c>
    </row>
    <row r="20" spans="2:17" ht="20.100000000000001" customHeight="1" thickBot="1" x14ac:dyDescent="0.25">
      <c r="B20" s="6" t="s">
        <v>11</v>
      </c>
      <c r="C20" s="21">
        <v>1134</v>
      </c>
      <c r="D20" s="21">
        <v>505</v>
      </c>
      <c r="E20" s="21">
        <v>243</v>
      </c>
      <c r="F20" s="21">
        <v>262</v>
      </c>
      <c r="G20" s="21">
        <v>124</v>
      </c>
      <c r="H20" s="21">
        <v>911</v>
      </c>
      <c r="I20" s="21">
        <v>424</v>
      </c>
      <c r="J20" s="21">
        <v>200</v>
      </c>
      <c r="K20" s="21">
        <v>191</v>
      </c>
      <c r="L20" s="21">
        <v>96</v>
      </c>
      <c r="M20" s="14">
        <f t="shared" si="0"/>
        <v>-0.1966490299823633</v>
      </c>
      <c r="N20" s="14">
        <f t="shared" si="0"/>
        <v>-0.1603960396039604</v>
      </c>
      <c r="O20" s="14">
        <f t="shared" si="0"/>
        <v>-0.17695473251028807</v>
      </c>
      <c r="P20" s="14">
        <f t="shared" si="0"/>
        <v>-0.27099236641221375</v>
      </c>
      <c r="Q20" s="14">
        <f t="shared" si="0"/>
        <v>-0.22580645161290322</v>
      </c>
    </row>
    <row r="21" spans="2:17" ht="20.100000000000001" customHeight="1" thickBot="1" x14ac:dyDescent="0.25">
      <c r="B21" s="6" t="s">
        <v>12</v>
      </c>
      <c r="C21" s="21">
        <v>152</v>
      </c>
      <c r="D21" s="21">
        <v>115</v>
      </c>
      <c r="E21" s="21">
        <v>21</v>
      </c>
      <c r="F21" s="21">
        <v>13</v>
      </c>
      <c r="G21" s="21">
        <v>3</v>
      </c>
      <c r="H21" s="21">
        <v>138</v>
      </c>
      <c r="I21" s="21">
        <v>96</v>
      </c>
      <c r="J21" s="21">
        <v>24</v>
      </c>
      <c r="K21" s="21">
        <v>15</v>
      </c>
      <c r="L21" s="21">
        <v>3</v>
      </c>
      <c r="M21" s="14">
        <f t="shared" si="0"/>
        <v>-9.2105263157894732E-2</v>
      </c>
      <c r="N21" s="14">
        <f t="shared" si="0"/>
        <v>-0.16521739130434782</v>
      </c>
      <c r="O21" s="14">
        <f t="shared" si="0"/>
        <v>0.14285714285714285</v>
      </c>
      <c r="P21" s="14">
        <f t="shared" si="0"/>
        <v>0.15384615384615385</v>
      </c>
      <c r="Q21" s="14">
        <f t="shared" si="0"/>
        <v>0</v>
      </c>
    </row>
    <row r="22" spans="2:17" ht="20.100000000000001" customHeight="1" thickBot="1" x14ac:dyDescent="0.25">
      <c r="B22" s="6" t="s">
        <v>13</v>
      </c>
      <c r="C22" s="21">
        <v>339</v>
      </c>
      <c r="D22" s="21">
        <v>246</v>
      </c>
      <c r="E22" s="21">
        <v>35</v>
      </c>
      <c r="F22" s="21">
        <v>52</v>
      </c>
      <c r="G22" s="21">
        <v>6</v>
      </c>
      <c r="H22" s="21">
        <v>383</v>
      </c>
      <c r="I22" s="21">
        <v>262</v>
      </c>
      <c r="J22" s="21">
        <v>30</v>
      </c>
      <c r="K22" s="21">
        <v>81</v>
      </c>
      <c r="L22" s="21">
        <v>10</v>
      </c>
      <c r="M22" s="14">
        <f t="shared" si="0"/>
        <v>0.12979351032448377</v>
      </c>
      <c r="N22" s="14">
        <f t="shared" si="0"/>
        <v>6.5040650406504072E-2</v>
      </c>
      <c r="O22" s="14">
        <f t="shared" si="0"/>
        <v>-0.14285714285714285</v>
      </c>
      <c r="P22" s="14">
        <f t="shared" si="0"/>
        <v>0.55769230769230771</v>
      </c>
      <c r="Q22" s="14">
        <f t="shared" si="0"/>
        <v>0.66666666666666663</v>
      </c>
    </row>
    <row r="23" spans="2:17" ht="20.100000000000001" customHeight="1" thickBot="1" x14ac:dyDescent="0.25">
      <c r="B23" s="6" t="s">
        <v>14</v>
      </c>
      <c r="C23" s="21">
        <v>1662</v>
      </c>
      <c r="D23" s="21">
        <v>596</v>
      </c>
      <c r="E23" s="21">
        <v>461</v>
      </c>
      <c r="F23" s="21">
        <v>340</v>
      </c>
      <c r="G23" s="21">
        <v>265</v>
      </c>
      <c r="H23" s="21">
        <v>1399</v>
      </c>
      <c r="I23" s="21">
        <v>550</v>
      </c>
      <c r="J23" s="21">
        <v>419</v>
      </c>
      <c r="K23" s="21">
        <v>234</v>
      </c>
      <c r="L23" s="21">
        <v>196</v>
      </c>
      <c r="M23" s="14">
        <f t="shared" si="0"/>
        <v>-0.1582430806257521</v>
      </c>
      <c r="N23" s="14">
        <f t="shared" si="0"/>
        <v>-7.7181208053691275E-2</v>
      </c>
      <c r="O23" s="14">
        <f t="shared" si="0"/>
        <v>-9.1106290672451198E-2</v>
      </c>
      <c r="P23" s="14">
        <f t="shared" si="0"/>
        <v>-0.31176470588235294</v>
      </c>
      <c r="Q23" s="14">
        <f t="shared" si="0"/>
        <v>-0.26037735849056604</v>
      </c>
    </row>
    <row r="24" spans="2:17" ht="20.100000000000001" customHeight="1" thickBot="1" x14ac:dyDescent="0.25">
      <c r="B24" s="6" t="s">
        <v>15</v>
      </c>
      <c r="C24" s="21">
        <v>256</v>
      </c>
      <c r="D24" s="21">
        <v>92</v>
      </c>
      <c r="E24" s="21">
        <v>87</v>
      </c>
      <c r="F24" s="21">
        <v>41</v>
      </c>
      <c r="G24" s="21">
        <v>36</v>
      </c>
      <c r="H24" s="21">
        <v>218</v>
      </c>
      <c r="I24" s="21">
        <v>78</v>
      </c>
      <c r="J24" s="21">
        <v>81</v>
      </c>
      <c r="K24" s="21">
        <v>31</v>
      </c>
      <c r="L24" s="21">
        <v>28</v>
      </c>
      <c r="M24" s="14">
        <f t="shared" si="0"/>
        <v>-0.1484375</v>
      </c>
      <c r="N24" s="14">
        <f t="shared" si="0"/>
        <v>-0.15217391304347827</v>
      </c>
      <c r="O24" s="14">
        <f t="shared" si="0"/>
        <v>-6.8965517241379309E-2</v>
      </c>
      <c r="P24" s="14">
        <f t="shared" si="0"/>
        <v>-0.24390243902439024</v>
      </c>
      <c r="Q24" s="14">
        <f t="shared" si="0"/>
        <v>-0.22222222222222221</v>
      </c>
    </row>
    <row r="25" spans="2:17" ht="20.100000000000001" customHeight="1" thickBot="1" x14ac:dyDescent="0.25">
      <c r="B25" s="6" t="s">
        <v>16</v>
      </c>
      <c r="C25" s="21">
        <v>127</v>
      </c>
      <c r="D25" s="21">
        <v>71</v>
      </c>
      <c r="E25" s="21">
        <v>44</v>
      </c>
      <c r="F25" s="21">
        <v>7</v>
      </c>
      <c r="G25" s="21">
        <v>5</v>
      </c>
      <c r="H25" s="21">
        <v>107</v>
      </c>
      <c r="I25" s="21">
        <v>60</v>
      </c>
      <c r="J25" s="21">
        <v>36</v>
      </c>
      <c r="K25" s="21">
        <v>7</v>
      </c>
      <c r="L25" s="21">
        <v>4</v>
      </c>
      <c r="M25" s="14">
        <f t="shared" si="0"/>
        <v>-0.15748031496062992</v>
      </c>
      <c r="N25" s="14">
        <f t="shared" si="0"/>
        <v>-0.15492957746478872</v>
      </c>
      <c r="O25" s="14">
        <f t="shared" si="0"/>
        <v>-0.18181818181818182</v>
      </c>
      <c r="P25" s="14">
        <f t="shared" si="0"/>
        <v>0</v>
      </c>
      <c r="Q25" s="14">
        <f t="shared" si="0"/>
        <v>-0.2</v>
      </c>
    </row>
    <row r="26" spans="2:17" ht="20.100000000000001" customHeight="1" thickBot="1" x14ac:dyDescent="0.25">
      <c r="B26" s="7" t="s">
        <v>17</v>
      </c>
      <c r="C26" s="21">
        <v>319</v>
      </c>
      <c r="D26" s="21">
        <v>127</v>
      </c>
      <c r="E26" s="21">
        <v>107</v>
      </c>
      <c r="F26" s="21">
        <v>50</v>
      </c>
      <c r="G26" s="21">
        <v>35</v>
      </c>
      <c r="H26" s="21">
        <v>377</v>
      </c>
      <c r="I26" s="21">
        <v>160</v>
      </c>
      <c r="J26" s="21">
        <v>157</v>
      </c>
      <c r="K26" s="21">
        <v>28</v>
      </c>
      <c r="L26" s="21">
        <v>32</v>
      </c>
      <c r="M26" s="14">
        <f t="shared" si="0"/>
        <v>0.18181818181818182</v>
      </c>
      <c r="N26" s="14">
        <f t="shared" si="0"/>
        <v>0.25984251968503935</v>
      </c>
      <c r="O26" s="14">
        <f t="shared" si="0"/>
        <v>0.46728971962616822</v>
      </c>
      <c r="P26" s="14">
        <f t="shared" si="0"/>
        <v>-0.44</v>
      </c>
      <c r="Q26" s="14">
        <f t="shared" si="0"/>
        <v>-8.5714285714285715E-2</v>
      </c>
    </row>
    <row r="27" spans="2:17" ht="20.100000000000001" customHeight="1" thickBot="1" x14ac:dyDescent="0.25">
      <c r="B27" s="8" t="s">
        <v>18</v>
      </c>
      <c r="C27" s="21">
        <v>90</v>
      </c>
      <c r="D27" s="21">
        <v>31</v>
      </c>
      <c r="E27" s="21">
        <v>32</v>
      </c>
      <c r="F27" s="21">
        <v>14</v>
      </c>
      <c r="G27" s="21">
        <v>13</v>
      </c>
      <c r="H27" s="21">
        <v>87</v>
      </c>
      <c r="I27" s="21">
        <v>33</v>
      </c>
      <c r="J27" s="21">
        <v>31</v>
      </c>
      <c r="K27" s="21">
        <v>13</v>
      </c>
      <c r="L27" s="21">
        <v>10</v>
      </c>
      <c r="M27" s="14">
        <f t="shared" si="0"/>
        <v>-3.3333333333333333E-2</v>
      </c>
      <c r="N27" s="14">
        <f t="shared" si="0"/>
        <v>6.4516129032258063E-2</v>
      </c>
      <c r="O27" s="14">
        <f t="shared" si="0"/>
        <v>-3.125E-2</v>
      </c>
      <c r="P27" s="14">
        <f t="shared" si="0"/>
        <v>-7.1428571428571425E-2</v>
      </c>
      <c r="Q27" s="14">
        <f t="shared" si="0"/>
        <v>-0.23076923076923078</v>
      </c>
    </row>
    <row r="28" spans="2:17" ht="20.100000000000001" customHeight="1" thickBot="1" x14ac:dyDescent="0.25">
      <c r="B28" s="9" t="s">
        <v>19</v>
      </c>
      <c r="C28" s="12">
        <f>SUM(C11:C27)</f>
        <v>8975</v>
      </c>
      <c r="D28" s="12">
        <f t="shared" ref="D28:G28" si="1">SUM(D11:D27)</f>
        <v>3976</v>
      </c>
      <c r="E28" s="12">
        <f t="shared" si="1"/>
        <v>1988</v>
      </c>
      <c r="F28" s="12">
        <f t="shared" si="1"/>
        <v>2054</v>
      </c>
      <c r="G28" s="12">
        <f t="shared" si="1"/>
        <v>957</v>
      </c>
      <c r="H28" s="12">
        <f>SUM(H11:H27)</f>
        <v>8087</v>
      </c>
      <c r="I28" s="12">
        <f t="shared" ref="I28:L28" si="2">SUM(I11:I27)</f>
        <v>3666</v>
      </c>
      <c r="J28" s="12">
        <f t="shared" si="2"/>
        <v>1941</v>
      </c>
      <c r="K28" s="12">
        <f t="shared" si="2"/>
        <v>1610</v>
      </c>
      <c r="L28" s="12">
        <f t="shared" si="2"/>
        <v>870</v>
      </c>
      <c r="M28" s="15">
        <f t="shared" si="0"/>
        <v>-9.8941504178272979E-2</v>
      </c>
      <c r="N28" s="15">
        <f t="shared" si="0"/>
        <v>-7.7967806841046275E-2</v>
      </c>
      <c r="O28" s="15">
        <f t="shared" si="0"/>
        <v>-2.3641851106639838E-2</v>
      </c>
      <c r="P28" s="15">
        <f t="shared" si="0"/>
        <v>-0.21616358325219084</v>
      </c>
      <c r="Q28" s="15">
        <f t="shared" si="0"/>
        <v>-9.0909090909090912E-2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7" t="s">
        <v>119</v>
      </c>
      <c r="D9" s="28"/>
      <c r="E9" s="28"/>
      <c r="F9" s="28"/>
      <c r="G9" s="27" t="s">
        <v>120</v>
      </c>
      <c r="H9" s="28"/>
      <c r="I9" s="28"/>
      <c r="J9" s="28"/>
      <c r="K9" s="27" t="s">
        <v>122</v>
      </c>
      <c r="L9" s="28"/>
      <c r="M9" s="28"/>
      <c r="N9" s="28"/>
    </row>
    <row r="10" spans="2:14" ht="44.25" customHeight="1" thickBot="1" x14ac:dyDescent="0.25"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57</v>
      </c>
      <c r="L10" s="10" t="s">
        <v>58</v>
      </c>
      <c r="M10" s="10" t="s">
        <v>59</v>
      </c>
      <c r="N10" s="10" t="s">
        <v>60</v>
      </c>
    </row>
    <row r="11" spans="2:14" ht="20.100000000000001" customHeight="1" thickBot="1" x14ac:dyDescent="0.25">
      <c r="B11" s="5" t="s">
        <v>2</v>
      </c>
      <c r="C11" s="11">
        <f>SUM(D11:E11)</f>
        <v>1003</v>
      </c>
      <c r="D11" s="21">
        <v>644</v>
      </c>
      <c r="E11" s="21">
        <v>359</v>
      </c>
      <c r="F11" s="21">
        <v>602</v>
      </c>
      <c r="G11" s="11">
        <f>SUM(H11:I11)</f>
        <v>873</v>
      </c>
      <c r="H11" s="21">
        <v>450</v>
      </c>
      <c r="I11" s="21">
        <v>423</v>
      </c>
      <c r="J11" s="21">
        <v>491</v>
      </c>
      <c r="K11" s="14">
        <f>IF(C11=0,"-",(G11-C11)/C11)</f>
        <v>-0.1296111665004985</v>
      </c>
      <c r="L11" s="14">
        <f>IF(D11=0,"-",(H11-D11)/D11)</f>
        <v>-0.30124223602484473</v>
      </c>
      <c r="M11" s="14">
        <f>IF(E11=0,"-",(I11-E11)/E11)</f>
        <v>0.17827298050139276</v>
      </c>
      <c r="N11" s="14">
        <f>IF(F11=0,"-",(J11-F11)/F11)</f>
        <v>-0.18438538205980065</v>
      </c>
    </row>
    <row r="12" spans="2:14" ht="20.100000000000001" customHeight="1" thickBot="1" x14ac:dyDescent="0.25">
      <c r="B12" s="6" t="s">
        <v>3</v>
      </c>
      <c r="C12" s="11">
        <f t="shared" ref="C12:C27" si="0">SUM(D12:E12)</f>
        <v>142</v>
      </c>
      <c r="D12" s="21">
        <v>90</v>
      </c>
      <c r="E12" s="21">
        <v>52</v>
      </c>
      <c r="F12" s="21">
        <v>49</v>
      </c>
      <c r="G12" s="11">
        <f t="shared" ref="G12:G27" si="1">SUM(H12:I12)</f>
        <v>145</v>
      </c>
      <c r="H12" s="21">
        <v>76</v>
      </c>
      <c r="I12" s="21">
        <v>69</v>
      </c>
      <c r="J12" s="21">
        <v>48</v>
      </c>
      <c r="K12" s="14">
        <f t="shared" ref="K12:N28" si="2">IF(C12=0,"-",(G12-C12)/C12)</f>
        <v>2.1126760563380281E-2</v>
      </c>
      <c r="L12" s="14">
        <f t="shared" si="2"/>
        <v>-0.15555555555555556</v>
      </c>
      <c r="M12" s="14">
        <f t="shared" si="2"/>
        <v>0.32692307692307693</v>
      </c>
      <c r="N12" s="14">
        <f t="shared" si="2"/>
        <v>-2.0408163265306121E-2</v>
      </c>
    </row>
    <row r="13" spans="2:14" ht="20.100000000000001" customHeight="1" thickBot="1" x14ac:dyDescent="0.25">
      <c r="B13" s="6" t="s">
        <v>4</v>
      </c>
      <c r="C13" s="11">
        <f t="shared" si="0"/>
        <v>123</v>
      </c>
      <c r="D13" s="21">
        <v>67</v>
      </c>
      <c r="E13" s="21">
        <v>56</v>
      </c>
      <c r="F13" s="21">
        <v>48</v>
      </c>
      <c r="G13" s="11">
        <f t="shared" si="1"/>
        <v>87</v>
      </c>
      <c r="H13" s="21">
        <v>49</v>
      </c>
      <c r="I13" s="21">
        <v>38</v>
      </c>
      <c r="J13" s="21">
        <v>24</v>
      </c>
      <c r="K13" s="14">
        <f t="shared" si="2"/>
        <v>-0.29268292682926828</v>
      </c>
      <c r="L13" s="14">
        <f t="shared" si="2"/>
        <v>-0.26865671641791045</v>
      </c>
      <c r="M13" s="14">
        <f t="shared" si="2"/>
        <v>-0.32142857142857145</v>
      </c>
      <c r="N13" s="14">
        <f t="shared" si="2"/>
        <v>-0.5</v>
      </c>
    </row>
    <row r="14" spans="2:14" ht="20.100000000000001" customHeight="1" thickBot="1" x14ac:dyDescent="0.25">
      <c r="B14" s="6" t="s">
        <v>5</v>
      </c>
      <c r="C14" s="11">
        <f t="shared" si="0"/>
        <v>206</v>
      </c>
      <c r="D14" s="21">
        <v>160</v>
      </c>
      <c r="E14" s="21">
        <v>46</v>
      </c>
      <c r="F14" s="21">
        <v>66</v>
      </c>
      <c r="G14" s="11">
        <f t="shared" si="1"/>
        <v>211</v>
      </c>
      <c r="H14" s="21">
        <v>148</v>
      </c>
      <c r="I14" s="21">
        <v>63</v>
      </c>
      <c r="J14" s="21">
        <v>57</v>
      </c>
      <c r="K14" s="14">
        <f t="shared" si="2"/>
        <v>2.4271844660194174E-2</v>
      </c>
      <c r="L14" s="14">
        <f t="shared" si="2"/>
        <v>-7.4999999999999997E-2</v>
      </c>
      <c r="M14" s="14">
        <f t="shared" si="2"/>
        <v>0.36956521739130432</v>
      </c>
      <c r="N14" s="14">
        <f t="shared" si="2"/>
        <v>-0.13636363636363635</v>
      </c>
    </row>
    <row r="15" spans="2:14" ht="20.100000000000001" customHeight="1" thickBot="1" x14ac:dyDescent="0.25">
      <c r="B15" s="6" t="s">
        <v>6</v>
      </c>
      <c r="C15" s="11">
        <f t="shared" si="0"/>
        <v>170</v>
      </c>
      <c r="D15" s="21">
        <v>111</v>
      </c>
      <c r="E15" s="21">
        <v>59</v>
      </c>
      <c r="F15" s="21">
        <v>96</v>
      </c>
      <c r="G15" s="11">
        <f t="shared" si="1"/>
        <v>141</v>
      </c>
      <c r="H15" s="21">
        <v>80</v>
      </c>
      <c r="I15" s="21">
        <v>61</v>
      </c>
      <c r="J15" s="21">
        <v>66</v>
      </c>
      <c r="K15" s="14">
        <f t="shared" si="2"/>
        <v>-0.17058823529411765</v>
      </c>
      <c r="L15" s="14">
        <f t="shared" si="2"/>
        <v>-0.27927927927927926</v>
      </c>
      <c r="M15" s="14">
        <f t="shared" si="2"/>
        <v>3.3898305084745763E-2</v>
      </c>
      <c r="N15" s="14">
        <f t="shared" si="2"/>
        <v>-0.3125</v>
      </c>
    </row>
    <row r="16" spans="2:14" ht="20.100000000000001" customHeight="1" thickBot="1" x14ac:dyDescent="0.25">
      <c r="B16" s="6" t="s">
        <v>7</v>
      </c>
      <c r="C16" s="11">
        <f t="shared" si="0"/>
        <v>49</v>
      </c>
      <c r="D16" s="21">
        <v>25</v>
      </c>
      <c r="E16" s="21">
        <v>24</v>
      </c>
      <c r="F16" s="21">
        <v>33</v>
      </c>
      <c r="G16" s="11">
        <f t="shared" si="1"/>
        <v>20</v>
      </c>
      <c r="H16" s="21">
        <v>14</v>
      </c>
      <c r="I16" s="21">
        <v>6</v>
      </c>
      <c r="J16" s="21">
        <v>11</v>
      </c>
      <c r="K16" s="14">
        <f t="shared" si="2"/>
        <v>-0.59183673469387754</v>
      </c>
      <c r="L16" s="14">
        <f t="shared" si="2"/>
        <v>-0.44</v>
      </c>
      <c r="M16" s="14">
        <f t="shared" si="2"/>
        <v>-0.75</v>
      </c>
      <c r="N16" s="14">
        <f t="shared" si="2"/>
        <v>-0.66666666666666663</v>
      </c>
    </row>
    <row r="17" spans="2:14" ht="20.100000000000001" customHeight="1" thickBot="1" x14ac:dyDescent="0.25">
      <c r="B17" s="6" t="s">
        <v>8</v>
      </c>
      <c r="C17" s="11">
        <f t="shared" si="0"/>
        <v>230</v>
      </c>
      <c r="D17" s="21">
        <v>166</v>
      </c>
      <c r="E17" s="21">
        <v>64</v>
      </c>
      <c r="F17" s="21">
        <v>105</v>
      </c>
      <c r="G17" s="11">
        <f t="shared" si="1"/>
        <v>249</v>
      </c>
      <c r="H17" s="21">
        <v>164</v>
      </c>
      <c r="I17" s="21">
        <v>85</v>
      </c>
      <c r="J17" s="21">
        <v>112</v>
      </c>
      <c r="K17" s="14">
        <f t="shared" si="2"/>
        <v>8.2608695652173908E-2</v>
      </c>
      <c r="L17" s="14">
        <f t="shared" si="2"/>
        <v>-1.2048192771084338E-2</v>
      </c>
      <c r="M17" s="14">
        <f t="shared" si="2"/>
        <v>0.328125</v>
      </c>
      <c r="N17" s="14">
        <f t="shared" si="2"/>
        <v>6.6666666666666666E-2</v>
      </c>
    </row>
    <row r="18" spans="2:14" ht="20.100000000000001" customHeight="1" thickBot="1" x14ac:dyDescent="0.25">
      <c r="B18" s="6" t="s">
        <v>9</v>
      </c>
      <c r="C18" s="11">
        <f t="shared" si="0"/>
        <v>230</v>
      </c>
      <c r="D18" s="21">
        <v>143</v>
      </c>
      <c r="E18" s="21">
        <v>87</v>
      </c>
      <c r="F18" s="21">
        <v>97</v>
      </c>
      <c r="G18" s="11">
        <f t="shared" si="1"/>
        <v>244</v>
      </c>
      <c r="H18" s="21">
        <v>129</v>
      </c>
      <c r="I18" s="21">
        <v>115</v>
      </c>
      <c r="J18" s="21">
        <v>95</v>
      </c>
      <c r="K18" s="14">
        <f t="shared" si="2"/>
        <v>6.0869565217391307E-2</v>
      </c>
      <c r="L18" s="14">
        <f t="shared" si="2"/>
        <v>-9.7902097902097904E-2</v>
      </c>
      <c r="M18" s="14">
        <f t="shared" si="2"/>
        <v>0.32183908045977011</v>
      </c>
      <c r="N18" s="14">
        <f t="shared" si="2"/>
        <v>-2.0618556701030927E-2</v>
      </c>
    </row>
    <row r="19" spans="2:14" ht="20.100000000000001" customHeight="1" thickBot="1" x14ac:dyDescent="0.25">
      <c r="B19" s="6" t="s">
        <v>10</v>
      </c>
      <c r="C19" s="11">
        <f t="shared" si="0"/>
        <v>994</v>
      </c>
      <c r="D19" s="21">
        <v>562</v>
      </c>
      <c r="E19" s="21">
        <v>432</v>
      </c>
      <c r="F19" s="21">
        <v>618</v>
      </c>
      <c r="G19" s="11">
        <f t="shared" si="1"/>
        <v>983</v>
      </c>
      <c r="H19" s="21">
        <v>605</v>
      </c>
      <c r="I19" s="21">
        <v>378</v>
      </c>
      <c r="J19" s="21">
        <v>584</v>
      </c>
      <c r="K19" s="14">
        <f t="shared" si="2"/>
        <v>-1.1066398390342052E-2</v>
      </c>
      <c r="L19" s="14">
        <f t="shared" si="2"/>
        <v>7.6512455516014238E-2</v>
      </c>
      <c r="M19" s="14">
        <f t="shared" si="2"/>
        <v>-0.125</v>
      </c>
      <c r="N19" s="14">
        <f t="shared" si="2"/>
        <v>-5.5016181229773461E-2</v>
      </c>
    </row>
    <row r="20" spans="2:14" ht="20.100000000000001" customHeight="1" thickBot="1" x14ac:dyDescent="0.25">
      <c r="B20" s="6" t="s">
        <v>11</v>
      </c>
      <c r="C20" s="11">
        <f t="shared" si="0"/>
        <v>744</v>
      </c>
      <c r="D20" s="21">
        <v>459</v>
      </c>
      <c r="E20" s="21">
        <v>285</v>
      </c>
      <c r="F20" s="21">
        <v>385</v>
      </c>
      <c r="G20" s="11">
        <f t="shared" si="1"/>
        <v>623</v>
      </c>
      <c r="H20" s="21">
        <v>366</v>
      </c>
      <c r="I20" s="21">
        <v>257</v>
      </c>
      <c r="J20" s="21">
        <v>286</v>
      </c>
      <c r="K20" s="14">
        <f t="shared" si="2"/>
        <v>-0.16263440860215053</v>
      </c>
      <c r="L20" s="14">
        <f t="shared" si="2"/>
        <v>-0.20261437908496732</v>
      </c>
      <c r="M20" s="14">
        <f t="shared" si="2"/>
        <v>-9.8245614035087719E-2</v>
      </c>
      <c r="N20" s="14">
        <f t="shared" si="2"/>
        <v>-0.25714285714285712</v>
      </c>
    </row>
    <row r="21" spans="2:14" ht="20.100000000000001" customHeight="1" thickBot="1" x14ac:dyDescent="0.25">
      <c r="B21" s="6" t="s">
        <v>12</v>
      </c>
      <c r="C21" s="11">
        <f t="shared" si="0"/>
        <v>135</v>
      </c>
      <c r="D21" s="21">
        <v>113</v>
      </c>
      <c r="E21" s="21">
        <v>22</v>
      </c>
      <c r="F21" s="21">
        <v>16</v>
      </c>
      <c r="G21" s="11">
        <f t="shared" si="1"/>
        <v>118</v>
      </c>
      <c r="H21" s="21">
        <v>88</v>
      </c>
      <c r="I21" s="21">
        <v>30</v>
      </c>
      <c r="J21" s="21">
        <v>16</v>
      </c>
      <c r="K21" s="14">
        <f t="shared" si="2"/>
        <v>-0.12592592592592591</v>
      </c>
      <c r="L21" s="14">
        <f t="shared" si="2"/>
        <v>-0.22123893805309736</v>
      </c>
      <c r="M21" s="14">
        <f t="shared" si="2"/>
        <v>0.36363636363636365</v>
      </c>
      <c r="N21" s="14">
        <f t="shared" si="2"/>
        <v>0</v>
      </c>
    </row>
    <row r="22" spans="2:14" ht="20.100000000000001" customHeight="1" thickBot="1" x14ac:dyDescent="0.25">
      <c r="B22" s="6" t="s">
        <v>13</v>
      </c>
      <c r="C22" s="11">
        <f t="shared" si="0"/>
        <v>281</v>
      </c>
      <c r="D22" s="21">
        <v>173</v>
      </c>
      <c r="E22" s="21">
        <v>108</v>
      </c>
      <c r="F22" s="21">
        <v>58</v>
      </c>
      <c r="G22" s="11">
        <f t="shared" si="1"/>
        <v>291</v>
      </c>
      <c r="H22" s="21">
        <v>197</v>
      </c>
      <c r="I22" s="21">
        <v>94</v>
      </c>
      <c r="J22" s="21">
        <v>91</v>
      </c>
      <c r="K22" s="14">
        <f t="shared" si="2"/>
        <v>3.5587188612099648E-2</v>
      </c>
      <c r="L22" s="14">
        <f t="shared" si="2"/>
        <v>0.13872832369942195</v>
      </c>
      <c r="M22" s="14">
        <f t="shared" si="2"/>
        <v>-0.12962962962962962</v>
      </c>
      <c r="N22" s="14">
        <f t="shared" si="2"/>
        <v>0.56896551724137934</v>
      </c>
    </row>
    <row r="23" spans="2:14" ht="20.100000000000001" customHeight="1" thickBot="1" x14ac:dyDescent="0.25">
      <c r="B23" s="6" t="s">
        <v>14</v>
      </c>
      <c r="C23" s="11">
        <f t="shared" si="0"/>
        <v>1023</v>
      </c>
      <c r="D23" s="21">
        <v>610</v>
      </c>
      <c r="E23" s="21">
        <v>413</v>
      </c>
      <c r="F23" s="21">
        <v>558</v>
      </c>
      <c r="G23" s="11">
        <f t="shared" si="1"/>
        <v>943</v>
      </c>
      <c r="H23" s="21">
        <v>608</v>
      </c>
      <c r="I23" s="21">
        <v>335</v>
      </c>
      <c r="J23" s="21">
        <v>396</v>
      </c>
      <c r="K23" s="14">
        <f t="shared" si="2"/>
        <v>-7.8201368523949169E-2</v>
      </c>
      <c r="L23" s="14">
        <f t="shared" si="2"/>
        <v>-3.2786885245901639E-3</v>
      </c>
      <c r="M23" s="14">
        <f t="shared" si="2"/>
        <v>-0.18886198547215496</v>
      </c>
      <c r="N23" s="14">
        <f t="shared" si="2"/>
        <v>-0.29032258064516131</v>
      </c>
    </row>
    <row r="24" spans="2:14" ht="20.100000000000001" customHeight="1" thickBot="1" x14ac:dyDescent="0.25">
      <c r="B24" s="6" t="s">
        <v>15</v>
      </c>
      <c r="C24" s="11">
        <f t="shared" si="0"/>
        <v>179</v>
      </c>
      <c r="D24" s="21">
        <v>127</v>
      </c>
      <c r="E24" s="21">
        <v>52</v>
      </c>
      <c r="F24" s="21">
        <v>77</v>
      </c>
      <c r="G24" s="11">
        <f t="shared" si="1"/>
        <v>159</v>
      </c>
      <c r="H24" s="21">
        <v>112</v>
      </c>
      <c r="I24" s="21">
        <v>47</v>
      </c>
      <c r="J24" s="21">
        <v>58</v>
      </c>
      <c r="K24" s="14">
        <f t="shared" si="2"/>
        <v>-0.11173184357541899</v>
      </c>
      <c r="L24" s="14">
        <f t="shared" si="2"/>
        <v>-0.11811023622047244</v>
      </c>
      <c r="M24" s="14">
        <f t="shared" si="2"/>
        <v>-9.6153846153846159E-2</v>
      </c>
      <c r="N24" s="14">
        <f t="shared" si="2"/>
        <v>-0.24675324675324675</v>
      </c>
    </row>
    <row r="25" spans="2:14" ht="20.100000000000001" customHeight="1" thickBot="1" x14ac:dyDescent="0.25">
      <c r="B25" s="6" t="s">
        <v>16</v>
      </c>
      <c r="C25" s="11">
        <f t="shared" si="0"/>
        <v>115</v>
      </c>
      <c r="D25" s="21">
        <v>97</v>
      </c>
      <c r="E25" s="21">
        <v>18</v>
      </c>
      <c r="F25" s="21">
        <v>12</v>
      </c>
      <c r="G25" s="11">
        <f t="shared" si="1"/>
        <v>96</v>
      </c>
      <c r="H25" s="21">
        <v>80</v>
      </c>
      <c r="I25" s="21">
        <v>16</v>
      </c>
      <c r="J25" s="21">
        <v>11</v>
      </c>
      <c r="K25" s="14">
        <f t="shared" si="2"/>
        <v>-0.16521739130434782</v>
      </c>
      <c r="L25" s="14">
        <f t="shared" si="2"/>
        <v>-0.17525773195876287</v>
      </c>
      <c r="M25" s="14">
        <f t="shared" si="2"/>
        <v>-0.1111111111111111</v>
      </c>
      <c r="N25" s="14">
        <f t="shared" si="2"/>
        <v>-8.3333333333333329E-2</v>
      </c>
    </row>
    <row r="26" spans="2:14" ht="20.100000000000001" customHeight="1" thickBot="1" x14ac:dyDescent="0.25">
      <c r="B26" s="7" t="s">
        <v>17</v>
      </c>
      <c r="C26" s="11">
        <f t="shared" si="0"/>
        <v>230</v>
      </c>
      <c r="D26" s="21">
        <v>143</v>
      </c>
      <c r="E26" s="21">
        <v>87</v>
      </c>
      <c r="F26" s="21">
        <v>79</v>
      </c>
      <c r="G26" s="11">
        <f t="shared" si="1"/>
        <v>308</v>
      </c>
      <c r="H26" s="21">
        <v>221</v>
      </c>
      <c r="I26" s="21">
        <v>87</v>
      </c>
      <c r="J26" s="21">
        <v>58</v>
      </c>
      <c r="K26" s="14">
        <f t="shared" si="2"/>
        <v>0.33913043478260868</v>
      </c>
      <c r="L26" s="14">
        <f t="shared" si="2"/>
        <v>0.54545454545454541</v>
      </c>
      <c r="M26" s="14">
        <f t="shared" si="2"/>
        <v>0</v>
      </c>
      <c r="N26" s="14">
        <f t="shared" si="2"/>
        <v>-0.26582278481012656</v>
      </c>
    </row>
    <row r="27" spans="2:14" ht="20.100000000000001" customHeight="1" thickBot="1" x14ac:dyDescent="0.25">
      <c r="B27" s="8" t="s">
        <v>18</v>
      </c>
      <c r="C27" s="11">
        <f t="shared" si="0"/>
        <v>63</v>
      </c>
      <c r="D27" s="21">
        <v>53</v>
      </c>
      <c r="E27" s="21">
        <v>10</v>
      </c>
      <c r="F27" s="21">
        <v>27</v>
      </c>
      <c r="G27" s="11">
        <f t="shared" si="1"/>
        <v>64</v>
      </c>
      <c r="H27" s="21">
        <v>57</v>
      </c>
      <c r="I27" s="21">
        <v>7</v>
      </c>
      <c r="J27" s="21">
        <v>23</v>
      </c>
      <c r="K27" s="14">
        <f t="shared" si="2"/>
        <v>1.5873015873015872E-2</v>
      </c>
      <c r="L27" s="14">
        <f t="shared" si="2"/>
        <v>7.5471698113207544E-2</v>
      </c>
      <c r="M27" s="14">
        <f t="shared" si="2"/>
        <v>-0.3</v>
      </c>
      <c r="N27" s="14">
        <f t="shared" si="2"/>
        <v>-0.14814814814814814</v>
      </c>
    </row>
    <row r="28" spans="2:14" ht="20.100000000000001" customHeight="1" thickBot="1" x14ac:dyDescent="0.25">
      <c r="B28" s="9" t="s">
        <v>19</v>
      </c>
      <c r="C28" s="12">
        <f>SUM(C11:C27)</f>
        <v>5917</v>
      </c>
      <c r="D28" s="12">
        <f t="shared" ref="D28:F28" si="3">SUM(D11:D27)</f>
        <v>3743</v>
      </c>
      <c r="E28" s="12">
        <f t="shared" si="3"/>
        <v>2174</v>
      </c>
      <c r="F28" s="12">
        <f t="shared" si="3"/>
        <v>2926</v>
      </c>
      <c r="G28" s="12">
        <f>SUM(G11:G27)</f>
        <v>5555</v>
      </c>
      <c r="H28" s="12">
        <f>SUM(H11:H27)</f>
        <v>3444</v>
      </c>
      <c r="I28" s="12">
        <f t="shared" ref="I28:J28" si="4">SUM(I11:I27)</f>
        <v>2111</v>
      </c>
      <c r="J28" s="12">
        <f t="shared" si="4"/>
        <v>2427</v>
      </c>
      <c r="K28" s="15">
        <f t="shared" si="2"/>
        <v>-6.1179651850599967E-2</v>
      </c>
      <c r="L28" s="15">
        <f t="shared" si="2"/>
        <v>-7.9882447234838366E-2</v>
      </c>
      <c r="M28" s="15">
        <f t="shared" si="2"/>
        <v>-2.8978840846366146E-2</v>
      </c>
      <c r="N28" s="15">
        <f t="shared" si="2"/>
        <v>-0.17053998632946002</v>
      </c>
    </row>
    <row r="29" spans="2:14" x14ac:dyDescent="0.2">
      <c r="D29" s="20"/>
      <c r="E29" s="20"/>
      <c r="F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7" t="s">
        <v>123</v>
      </c>
      <c r="D9" s="28"/>
      <c r="E9" s="28"/>
      <c r="F9" s="27" t="s">
        <v>124</v>
      </c>
      <c r="G9" s="28"/>
      <c r="H9" s="28"/>
      <c r="I9" s="27" t="s">
        <v>125</v>
      </c>
      <c r="J9" s="28"/>
      <c r="K9" s="28"/>
      <c r="L9" s="27" t="s">
        <v>126</v>
      </c>
      <c r="M9" s="28"/>
      <c r="N9" s="28"/>
    </row>
    <row r="10" spans="2:14" ht="44.25" customHeight="1" thickBot="1" x14ac:dyDescent="0.25">
      <c r="C10" s="10" t="s">
        <v>62</v>
      </c>
      <c r="D10" s="10" t="s">
        <v>63</v>
      </c>
      <c r="E10" s="10" t="s">
        <v>64</v>
      </c>
      <c r="F10" s="10" t="s">
        <v>65</v>
      </c>
      <c r="G10" s="10" t="s">
        <v>63</v>
      </c>
      <c r="H10" s="10" t="s">
        <v>64</v>
      </c>
      <c r="I10" s="10" t="s">
        <v>62</v>
      </c>
      <c r="J10" s="10" t="s">
        <v>63</v>
      </c>
      <c r="K10" s="10" t="s">
        <v>64</v>
      </c>
      <c r="L10" s="10" t="s">
        <v>65</v>
      </c>
      <c r="M10" s="10" t="s">
        <v>63</v>
      </c>
      <c r="N10" s="10" t="s">
        <v>64</v>
      </c>
    </row>
    <row r="11" spans="2:14" ht="20.100000000000001" customHeight="1" thickBot="1" x14ac:dyDescent="0.25">
      <c r="B11" s="5" t="s">
        <v>2</v>
      </c>
      <c r="C11" s="22">
        <v>21</v>
      </c>
      <c r="D11" s="22">
        <v>16</v>
      </c>
      <c r="E11" s="22">
        <v>5</v>
      </c>
      <c r="F11" s="22">
        <v>2</v>
      </c>
      <c r="G11" s="22">
        <v>2</v>
      </c>
      <c r="H11" s="22">
        <v>0</v>
      </c>
      <c r="I11" s="22">
        <v>19</v>
      </c>
      <c r="J11" s="22">
        <v>12</v>
      </c>
      <c r="K11" s="22">
        <v>7</v>
      </c>
      <c r="L11" s="22">
        <v>1</v>
      </c>
      <c r="M11" s="22">
        <v>1</v>
      </c>
      <c r="N11" s="22">
        <v>0</v>
      </c>
    </row>
    <row r="12" spans="2:14" ht="20.100000000000001" customHeight="1" thickBot="1" x14ac:dyDescent="0.25">
      <c r="B12" s="6" t="s">
        <v>3</v>
      </c>
      <c r="C12" s="22">
        <v>2</v>
      </c>
      <c r="D12" s="22">
        <v>2</v>
      </c>
      <c r="E12" s="22">
        <v>0</v>
      </c>
      <c r="F12" s="22">
        <v>0</v>
      </c>
      <c r="G12" s="22">
        <v>0</v>
      </c>
      <c r="H12" s="22">
        <v>0</v>
      </c>
      <c r="I12" s="22">
        <v>3</v>
      </c>
      <c r="J12" s="22">
        <v>2</v>
      </c>
      <c r="K12" s="22">
        <v>1</v>
      </c>
      <c r="L12" s="22">
        <v>0</v>
      </c>
      <c r="M12" s="22">
        <v>0</v>
      </c>
      <c r="N12" s="22">
        <v>0</v>
      </c>
    </row>
    <row r="13" spans="2:14" ht="20.100000000000001" customHeight="1" thickBot="1" x14ac:dyDescent="0.25">
      <c r="B13" s="6" t="s">
        <v>4</v>
      </c>
      <c r="C13" s="22">
        <v>1</v>
      </c>
      <c r="D13" s="22">
        <v>1</v>
      </c>
      <c r="E13" s="22">
        <v>0</v>
      </c>
      <c r="F13" s="22">
        <v>0</v>
      </c>
      <c r="G13" s="22">
        <v>0</v>
      </c>
      <c r="H13" s="22">
        <v>0</v>
      </c>
      <c r="I13" s="22">
        <v>2</v>
      </c>
      <c r="J13" s="22">
        <v>2</v>
      </c>
      <c r="K13" s="22">
        <v>0</v>
      </c>
      <c r="L13" s="22">
        <v>0</v>
      </c>
      <c r="M13" s="22">
        <v>0</v>
      </c>
      <c r="N13" s="22">
        <v>0</v>
      </c>
    </row>
    <row r="14" spans="2:14" ht="20.100000000000001" customHeight="1" thickBot="1" x14ac:dyDescent="0.25">
      <c r="B14" s="6" t="s">
        <v>5</v>
      </c>
      <c r="C14" s="22">
        <v>8</v>
      </c>
      <c r="D14" s="22">
        <v>7</v>
      </c>
      <c r="E14" s="22">
        <v>1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</row>
    <row r="15" spans="2:14" ht="20.100000000000001" customHeight="1" thickBot="1" x14ac:dyDescent="0.25">
      <c r="B15" s="6" t="s">
        <v>6</v>
      </c>
      <c r="C15" s="22">
        <v>10</v>
      </c>
      <c r="D15" s="22">
        <v>9</v>
      </c>
      <c r="E15" s="22">
        <v>1</v>
      </c>
      <c r="F15" s="22">
        <v>0</v>
      </c>
      <c r="G15" s="22">
        <v>0</v>
      </c>
      <c r="H15" s="22">
        <v>0</v>
      </c>
      <c r="I15" s="22">
        <v>7</v>
      </c>
      <c r="J15" s="22">
        <v>4</v>
      </c>
      <c r="K15" s="22">
        <v>3</v>
      </c>
      <c r="L15" s="22">
        <v>0</v>
      </c>
      <c r="M15" s="22">
        <v>0</v>
      </c>
      <c r="N15" s="22">
        <v>0</v>
      </c>
    </row>
    <row r="16" spans="2:14" ht="20.100000000000001" customHeight="1" thickBot="1" x14ac:dyDescent="0.25">
      <c r="B16" s="6" t="s">
        <v>7</v>
      </c>
      <c r="C16" s="22">
        <v>1</v>
      </c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1</v>
      </c>
      <c r="J16" s="22">
        <v>1</v>
      </c>
      <c r="K16" s="22">
        <v>0</v>
      </c>
      <c r="L16" s="22">
        <v>0</v>
      </c>
      <c r="M16" s="22">
        <v>0</v>
      </c>
      <c r="N16" s="22">
        <v>0</v>
      </c>
    </row>
    <row r="17" spans="2:14" ht="20.100000000000001" customHeight="1" thickBot="1" x14ac:dyDescent="0.25">
      <c r="B17" s="6" t="s">
        <v>8</v>
      </c>
      <c r="C17" s="22">
        <v>4</v>
      </c>
      <c r="D17" s="22">
        <v>4</v>
      </c>
      <c r="E17" s="22">
        <v>0</v>
      </c>
      <c r="F17" s="22">
        <v>2</v>
      </c>
      <c r="G17" s="22">
        <v>2</v>
      </c>
      <c r="H17" s="22">
        <v>0</v>
      </c>
      <c r="I17" s="22">
        <v>1</v>
      </c>
      <c r="J17" s="22">
        <v>1</v>
      </c>
      <c r="K17" s="22">
        <v>0</v>
      </c>
      <c r="L17" s="22">
        <v>0</v>
      </c>
      <c r="M17" s="22">
        <v>0</v>
      </c>
      <c r="N17" s="22">
        <v>0</v>
      </c>
    </row>
    <row r="18" spans="2:14" ht="20.100000000000001" customHeight="1" thickBot="1" x14ac:dyDescent="0.25">
      <c r="B18" s="6" t="s">
        <v>9</v>
      </c>
      <c r="C18" s="22">
        <v>1</v>
      </c>
      <c r="D18" s="22">
        <v>1</v>
      </c>
      <c r="E18" s="22">
        <v>0</v>
      </c>
      <c r="F18" s="22">
        <v>0</v>
      </c>
      <c r="G18" s="22">
        <v>0</v>
      </c>
      <c r="H18" s="22">
        <v>0</v>
      </c>
      <c r="I18" s="22">
        <v>1</v>
      </c>
      <c r="J18" s="22">
        <v>1</v>
      </c>
      <c r="K18" s="22">
        <v>0</v>
      </c>
      <c r="L18" s="22">
        <v>0</v>
      </c>
      <c r="M18" s="22">
        <v>0</v>
      </c>
      <c r="N18" s="22">
        <v>0</v>
      </c>
    </row>
    <row r="19" spans="2:14" ht="20.100000000000001" customHeight="1" thickBot="1" x14ac:dyDescent="0.25">
      <c r="B19" s="6" t="s">
        <v>10</v>
      </c>
      <c r="C19" s="22">
        <v>8</v>
      </c>
      <c r="D19" s="22">
        <v>5</v>
      </c>
      <c r="E19" s="22">
        <v>3</v>
      </c>
      <c r="F19" s="22">
        <v>1</v>
      </c>
      <c r="G19" s="22">
        <v>1</v>
      </c>
      <c r="H19" s="22">
        <v>0</v>
      </c>
      <c r="I19" s="22">
        <v>11</v>
      </c>
      <c r="J19" s="22">
        <v>11</v>
      </c>
      <c r="K19" s="22">
        <v>0</v>
      </c>
      <c r="L19" s="22">
        <v>2</v>
      </c>
      <c r="M19" s="22">
        <v>2</v>
      </c>
      <c r="N19" s="22">
        <v>0</v>
      </c>
    </row>
    <row r="20" spans="2:14" ht="20.100000000000001" customHeight="1" thickBot="1" x14ac:dyDescent="0.25">
      <c r="B20" s="6" t="s">
        <v>11</v>
      </c>
      <c r="C20" s="22">
        <v>6</v>
      </c>
      <c r="D20" s="22">
        <v>6</v>
      </c>
      <c r="E20" s="22">
        <v>0</v>
      </c>
      <c r="F20" s="22">
        <v>1</v>
      </c>
      <c r="G20" s="22">
        <v>1</v>
      </c>
      <c r="H20" s="22">
        <v>0</v>
      </c>
      <c r="I20" s="22">
        <v>16</v>
      </c>
      <c r="J20" s="22">
        <v>14</v>
      </c>
      <c r="K20" s="22">
        <v>2</v>
      </c>
      <c r="L20" s="22">
        <v>1</v>
      </c>
      <c r="M20" s="22">
        <v>1</v>
      </c>
      <c r="N20" s="22">
        <v>0</v>
      </c>
    </row>
    <row r="21" spans="2:14" ht="20.100000000000001" customHeight="1" thickBot="1" x14ac:dyDescent="0.25">
      <c r="B21" s="6" t="s">
        <v>12</v>
      </c>
      <c r="C21" s="22">
        <v>2</v>
      </c>
      <c r="D21" s="22">
        <v>1</v>
      </c>
      <c r="E21" s="22">
        <v>1</v>
      </c>
      <c r="F21" s="22">
        <v>0</v>
      </c>
      <c r="G21" s="22">
        <v>0</v>
      </c>
      <c r="H21" s="22">
        <v>0</v>
      </c>
      <c r="I21" s="22">
        <v>2</v>
      </c>
      <c r="J21" s="22">
        <v>2</v>
      </c>
      <c r="K21" s="22">
        <v>0</v>
      </c>
      <c r="L21" s="22">
        <v>0</v>
      </c>
      <c r="M21" s="22">
        <v>0</v>
      </c>
      <c r="N21" s="22">
        <v>0</v>
      </c>
    </row>
    <row r="22" spans="2:14" ht="20.100000000000001" customHeight="1" thickBot="1" x14ac:dyDescent="0.25">
      <c r="B22" s="6" t="s">
        <v>13</v>
      </c>
      <c r="C22" s="22">
        <v>1</v>
      </c>
      <c r="D22" s="22">
        <v>1</v>
      </c>
      <c r="E22" s="22">
        <v>0</v>
      </c>
      <c r="F22" s="22">
        <v>3</v>
      </c>
      <c r="G22" s="22">
        <v>2</v>
      </c>
      <c r="H22" s="22">
        <v>1</v>
      </c>
      <c r="I22" s="22">
        <v>2</v>
      </c>
      <c r="J22" s="22">
        <v>1</v>
      </c>
      <c r="K22" s="22">
        <v>1</v>
      </c>
      <c r="L22" s="22">
        <v>1</v>
      </c>
      <c r="M22" s="22">
        <v>1</v>
      </c>
      <c r="N22" s="22">
        <v>0</v>
      </c>
    </row>
    <row r="23" spans="2:14" ht="20.100000000000001" customHeight="1" thickBot="1" x14ac:dyDescent="0.25">
      <c r="B23" s="6" t="s">
        <v>14</v>
      </c>
      <c r="C23" s="22">
        <v>2</v>
      </c>
      <c r="D23" s="22">
        <v>1</v>
      </c>
      <c r="E23" s="22">
        <v>1</v>
      </c>
      <c r="F23" s="22">
        <v>1</v>
      </c>
      <c r="G23" s="22">
        <v>1</v>
      </c>
      <c r="H23" s="22">
        <v>0</v>
      </c>
      <c r="I23" s="22">
        <v>5</v>
      </c>
      <c r="J23" s="22">
        <v>4</v>
      </c>
      <c r="K23" s="22">
        <v>1</v>
      </c>
      <c r="L23" s="22">
        <v>2</v>
      </c>
      <c r="M23" s="22">
        <v>2</v>
      </c>
      <c r="N23" s="22">
        <v>0</v>
      </c>
    </row>
    <row r="24" spans="2:14" ht="20.100000000000001" customHeight="1" thickBot="1" x14ac:dyDescent="0.25">
      <c r="B24" s="6" t="s">
        <v>15</v>
      </c>
      <c r="C24" s="22">
        <v>5</v>
      </c>
      <c r="D24" s="22">
        <v>5</v>
      </c>
      <c r="E24" s="22">
        <v>0</v>
      </c>
      <c r="F24" s="22">
        <v>0</v>
      </c>
      <c r="G24" s="22">
        <v>0</v>
      </c>
      <c r="H24" s="22">
        <v>0</v>
      </c>
      <c r="I24" s="22">
        <v>1</v>
      </c>
      <c r="J24" s="22">
        <v>1</v>
      </c>
      <c r="K24" s="22">
        <v>0</v>
      </c>
      <c r="L24" s="22">
        <v>0</v>
      </c>
      <c r="M24" s="22">
        <v>0</v>
      </c>
      <c r="N24" s="22">
        <v>0</v>
      </c>
    </row>
    <row r="25" spans="2:14" ht="20.100000000000001" customHeight="1" thickBot="1" x14ac:dyDescent="0.25">
      <c r="B25" s="6" t="s">
        <v>16</v>
      </c>
      <c r="C25" s="22">
        <v>4</v>
      </c>
      <c r="D25" s="22">
        <v>3</v>
      </c>
      <c r="E25" s="22">
        <v>1</v>
      </c>
      <c r="F25" s="22">
        <v>0</v>
      </c>
      <c r="G25" s="22">
        <v>0</v>
      </c>
      <c r="H25" s="22">
        <v>0</v>
      </c>
      <c r="I25" s="22">
        <v>3</v>
      </c>
      <c r="J25" s="22">
        <v>3</v>
      </c>
      <c r="K25" s="22">
        <v>0</v>
      </c>
      <c r="L25" s="22">
        <v>0</v>
      </c>
      <c r="M25" s="22">
        <v>0</v>
      </c>
      <c r="N25" s="22">
        <v>0</v>
      </c>
    </row>
    <row r="26" spans="2:14" ht="20.100000000000001" customHeight="1" thickBot="1" x14ac:dyDescent="0.25">
      <c r="B26" s="7" t="s">
        <v>17</v>
      </c>
      <c r="C26" s="22">
        <v>3</v>
      </c>
      <c r="D26" s="22">
        <v>2</v>
      </c>
      <c r="E26" s="22">
        <v>1</v>
      </c>
      <c r="F26" s="22">
        <v>0</v>
      </c>
      <c r="G26" s="22">
        <v>0</v>
      </c>
      <c r="H26" s="22">
        <v>0</v>
      </c>
      <c r="I26" s="22">
        <v>4</v>
      </c>
      <c r="J26" s="22">
        <v>2</v>
      </c>
      <c r="K26" s="22">
        <v>2</v>
      </c>
      <c r="L26" s="22">
        <v>2</v>
      </c>
      <c r="M26" s="22">
        <v>1</v>
      </c>
      <c r="N26" s="22">
        <v>1</v>
      </c>
    </row>
    <row r="27" spans="2:14" ht="20.100000000000001" customHeight="1" thickBot="1" x14ac:dyDescent="0.25">
      <c r="B27" s="8" t="s">
        <v>18</v>
      </c>
      <c r="C27" s="22">
        <v>1</v>
      </c>
      <c r="D27" s="22">
        <v>1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</row>
    <row r="28" spans="2:14" ht="20.100000000000001" customHeight="1" thickBot="1" x14ac:dyDescent="0.25">
      <c r="B28" s="9" t="s">
        <v>19</v>
      </c>
      <c r="C28" s="12">
        <f>SUM(C11:C27)</f>
        <v>80</v>
      </c>
      <c r="D28" s="12">
        <f t="shared" ref="D28:N28" si="0">SUM(D11:D27)</f>
        <v>66</v>
      </c>
      <c r="E28" s="12">
        <f t="shared" si="0"/>
        <v>14</v>
      </c>
      <c r="F28" s="12">
        <f t="shared" si="0"/>
        <v>10</v>
      </c>
      <c r="G28" s="12">
        <f t="shared" si="0"/>
        <v>9</v>
      </c>
      <c r="H28" s="12">
        <f t="shared" si="0"/>
        <v>1</v>
      </c>
      <c r="I28" s="12">
        <f t="shared" si="0"/>
        <v>78</v>
      </c>
      <c r="J28" s="12">
        <f t="shared" si="0"/>
        <v>61</v>
      </c>
      <c r="K28" s="12">
        <f t="shared" si="0"/>
        <v>17</v>
      </c>
      <c r="L28" s="12">
        <f t="shared" si="0"/>
        <v>9</v>
      </c>
      <c r="M28" s="12">
        <f t="shared" si="0"/>
        <v>8</v>
      </c>
      <c r="N28" s="12">
        <f t="shared" si="0"/>
        <v>1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2" spans="2:14" ht="62.25" customHeight="1" thickBot="1" x14ac:dyDescent="0.25">
      <c r="C32" s="27" t="s">
        <v>127</v>
      </c>
      <c r="D32" s="28"/>
      <c r="E32" s="28"/>
      <c r="F32" s="27" t="s">
        <v>128</v>
      </c>
      <c r="G32" s="28"/>
      <c r="H32" s="28"/>
    </row>
    <row r="33" spans="2:8" ht="44.25" customHeight="1" thickBot="1" x14ac:dyDescent="0.25">
      <c r="C33" s="10" t="s">
        <v>65</v>
      </c>
      <c r="D33" s="10" t="s">
        <v>63</v>
      </c>
      <c r="E33" s="10" t="s">
        <v>64</v>
      </c>
      <c r="F33" s="10" t="s">
        <v>65</v>
      </c>
      <c r="G33" s="10" t="s">
        <v>63</v>
      </c>
      <c r="H33" s="10" t="s">
        <v>64</v>
      </c>
    </row>
    <row r="34" spans="2:8" ht="20.100000000000001" customHeight="1" thickBot="1" x14ac:dyDescent="0.25">
      <c r="B34" s="5" t="s">
        <v>2</v>
      </c>
      <c r="C34" s="14">
        <f t="shared" ref="C34:H49" si="1">IF(C11=0,"-",IF(I11=0,"-",(I11-C11)/C11))</f>
        <v>-9.5238095238095233E-2</v>
      </c>
      <c r="D34" s="14">
        <f t="shared" si="1"/>
        <v>-0.25</v>
      </c>
      <c r="E34" s="14">
        <f t="shared" si="1"/>
        <v>0.4</v>
      </c>
      <c r="F34" s="14">
        <f t="shared" si="1"/>
        <v>-0.5</v>
      </c>
      <c r="G34" s="14">
        <f t="shared" si="1"/>
        <v>-0.5</v>
      </c>
      <c r="H34" s="14" t="str">
        <f t="shared" si="1"/>
        <v>-</v>
      </c>
    </row>
    <row r="35" spans="2:8" ht="20.100000000000001" customHeight="1" thickBot="1" x14ac:dyDescent="0.25">
      <c r="B35" s="6" t="s">
        <v>3</v>
      </c>
      <c r="C35" s="14">
        <f t="shared" si="1"/>
        <v>0.5</v>
      </c>
      <c r="D35" s="14">
        <f t="shared" si="1"/>
        <v>0</v>
      </c>
      <c r="E35" s="14" t="str">
        <f t="shared" si="1"/>
        <v>-</v>
      </c>
      <c r="F35" s="14" t="str">
        <f t="shared" si="1"/>
        <v>-</v>
      </c>
      <c r="G35" s="14" t="str">
        <f t="shared" si="1"/>
        <v>-</v>
      </c>
      <c r="H35" s="14" t="str">
        <f t="shared" si="1"/>
        <v>-</v>
      </c>
    </row>
    <row r="36" spans="2:8" ht="20.100000000000001" customHeight="1" thickBot="1" x14ac:dyDescent="0.25">
      <c r="B36" s="6" t="s">
        <v>4</v>
      </c>
      <c r="C36" s="14">
        <f t="shared" si="1"/>
        <v>1</v>
      </c>
      <c r="D36" s="14">
        <f t="shared" si="1"/>
        <v>1</v>
      </c>
      <c r="E36" s="14" t="str">
        <f t="shared" si="1"/>
        <v>-</v>
      </c>
      <c r="F36" s="14" t="str">
        <f t="shared" si="1"/>
        <v>-</v>
      </c>
      <c r="G36" s="14" t="str">
        <f t="shared" si="1"/>
        <v>-</v>
      </c>
      <c r="H36" s="14" t="str">
        <f t="shared" si="1"/>
        <v>-</v>
      </c>
    </row>
    <row r="37" spans="2:8" ht="20.100000000000001" customHeight="1" thickBot="1" x14ac:dyDescent="0.25">
      <c r="B37" s="6" t="s">
        <v>5</v>
      </c>
      <c r="C37" s="14" t="str">
        <f t="shared" si="1"/>
        <v>-</v>
      </c>
      <c r="D37" s="14" t="str">
        <f t="shared" si="1"/>
        <v>-</v>
      </c>
      <c r="E37" s="14" t="str">
        <f t="shared" si="1"/>
        <v>-</v>
      </c>
      <c r="F37" s="14" t="str">
        <f t="shared" si="1"/>
        <v>-</v>
      </c>
      <c r="G37" s="14" t="str">
        <f t="shared" si="1"/>
        <v>-</v>
      </c>
      <c r="H37" s="14" t="str">
        <f t="shared" si="1"/>
        <v>-</v>
      </c>
    </row>
    <row r="38" spans="2:8" ht="20.100000000000001" customHeight="1" thickBot="1" x14ac:dyDescent="0.25">
      <c r="B38" s="6" t="s">
        <v>6</v>
      </c>
      <c r="C38" s="14">
        <f t="shared" si="1"/>
        <v>-0.3</v>
      </c>
      <c r="D38" s="14">
        <f t="shared" si="1"/>
        <v>-0.55555555555555558</v>
      </c>
      <c r="E38" s="14">
        <f t="shared" si="1"/>
        <v>2</v>
      </c>
      <c r="F38" s="14" t="str">
        <f t="shared" si="1"/>
        <v>-</v>
      </c>
      <c r="G38" s="14" t="str">
        <f t="shared" si="1"/>
        <v>-</v>
      </c>
      <c r="H38" s="14" t="str">
        <f t="shared" si="1"/>
        <v>-</v>
      </c>
    </row>
    <row r="39" spans="2:8" ht="20.100000000000001" customHeight="1" thickBot="1" x14ac:dyDescent="0.25">
      <c r="B39" s="6" t="s">
        <v>7</v>
      </c>
      <c r="C39" s="14">
        <f t="shared" si="1"/>
        <v>0</v>
      </c>
      <c r="D39" s="14">
        <f t="shared" si="1"/>
        <v>0</v>
      </c>
      <c r="E39" s="14" t="str">
        <f t="shared" si="1"/>
        <v>-</v>
      </c>
      <c r="F39" s="14" t="str">
        <f t="shared" si="1"/>
        <v>-</v>
      </c>
      <c r="G39" s="14" t="str">
        <f t="shared" si="1"/>
        <v>-</v>
      </c>
      <c r="H39" s="14" t="str">
        <f t="shared" si="1"/>
        <v>-</v>
      </c>
    </row>
    <row r="40" spans="2:8" ht="20.100000000000001" customHeight="1" thickBot="1" x14ac:dyDescent="0.25">
      <c r="B40" s="6" t="s">
        <v>8</v>
      </c>
      <c r="C40" s="14">
        <f t="shared" si="1"/>
        <v>-0.75</v>
      </c>
      <c r="D40" s="14">
        <f t="shared" si="1"/>
        <v>-0.75</v>
      </c>
      <c r="E40" s="14" t="str">
        <f t="shared" si="1"/>
        <v>-</v>
      </c>
      <c r="F40" s="14" t="str">
        <f t="shared" si="1"/>
        <v>-</v>
      </c>
      <c r="G40" s="14" t="str">
        <f t="shared" si="1"/>
        <v>-</v>
      </c>
      <c r="H40" s="14" t="str">
        <f t="shared" si="1"/>
        <v>-</v>
      </c>
    </row>
    <row r="41" spans="2:8" ht="20.100000000000001" customHeight="1" thickBot="1" x14ac:dyDescent="0.25">
      <c r="B41" s="6" t="s">
        <v>9</v>
      </c>
      <c r="C41" s="14">
        <f t="shared" si="1"/>
        <v>0</v>
      </c>
      <c r="D41" s="14">
        <f t="shared" si="1"/>
        <v>0</v>
      </c>
      <c r="E41" s="14" t="str">
        <f t="shared" si="1"/>
        <v>-</v>
      </c>
      <c r="F41" s="14" t="str">
        <f t="shared" si="1"/>
        <v>-</v>
      </c>
      <c r="G41" s="14" t="str">
        <f t="shared" si="1"/>
        <v>-</v>
      </c>
      <c r="H41" s="14" t="str">
        <f t="shared" si="1"/>
        <v>-</v>
      </c>
    </row>
    <row r="42" spans="2:8" ht="20.100000000000001" customHeight="1" thickBot="1" x14ac:dyDescent="0.25">
      <c r="B42" s="6" t="s">
        <v>10</v>
      </c>
      <c r="C42" s="14">
        <f t="shared" si="1"/>
        <v>0.375</v>
      </c>
      <c r="D42" s="14">
        <f t="shared" si="1"/>
        <v>1.2</v>
      </c>
      <c r="E42" s="14" t="str">
        <f t="shared" si="1"/>
        <v>-</v>
      </c>
      <c r="F42" s="14">
        <f t="shared" si="1"/>
        <v>1</v>
      </c>
      <c r="G42" s="14">
        <f t="shared" si="1"/>
        <v>1</v>
      </c>
      <c r="H42" s="14" t="str">
        <f t="shared" si="1"/>
        <v>-</v>
      </c>
    </row>
    <row r="43" spans="2:8" ht="20.100000000000001" customHeight="1" thickBot="1" x14ac:dyDescent="0.25">
      <c r="B43" s="6" t="s">
        <v>11</v>
      </c>
      <c r="C43" s="14">
        <f t="shared" si="1"/>
        <v>1.6666666666666667</v>
      </c>
      <c r="D43" s="14">
        <f t="shared" si="1"/>
        <v>1.3333333333333333</v>
      </c>
      <c r="E43" s="14" t="str">
        <f t="shared" si="1"/>
        <v>-</v>
      </c>
      <c r="F43" s="14">
        <f t="shared" si="1"/>
        <v>0</v>
      </c>
      <c r="G43" s="14">
        <f t="shared" si="1"/>
        <v>0</v>
      </c>
      <c r="H43" s="14" t="str">
        <f t="shared" si="1"/>
        <v>-</v>
      </c>
    </row>
    <row r="44" spans="2:8" ht="20.100000000000001" customHeight="1" thickBot="1" x14ac:dyDescent="0.25">
      <c r="B44" s="6" t="s">
        <v>12</v>
      </c>
      <c r="C44" s="14">
        <f t="shared" si="1"/>
        <v>0</v>
      </c>
      <c r="D44" s="14">
        <f t="shared" si="1"/>
        <v>1</v>
      </c>
      <c r="E44" s="14" t="str">
        <f t="shared" si="1"/>
        <v>-</v>
      </c>
      <c r="F44" s="14" t="str">
        <f t="shared" si="1"/>
        <v>-</v>
      </c>
      <c r="G44" s="14" t="str">
        <f t="shared" si="1"/>
        <v>-</v>
      </c>
      <c r="H44" s="14" t="str">
        <f t="shared" si="1"/>
        <v>-</v>
      </c>
    </row>
    <row r="45" spans="2:8" ht="20.100000000000001" customHeight="1" thickBot="1" x14ac:dyDescent="0.25">
      <c r="B45" s="6" t="s">
        <v>13</v>
      </c>
      <c r="C45" s="14">
        <f t="shared" si="1"/>
        <v>1</v>
      </c>
      <c r="D45" s="14">
        <f t="shared" si="1"/>
        <v>0</v>
      </c>
      <c r="E45" s="14" t="str">
        <f t="shared" si="1"/>
        <v>-</v>
      </c>
      <c r="F45" s="14">
        <f t="shared" si="1"/>
        <v>-0.66666666666666663</v>
      </c>
      <c r="G45" s="14">
        <f t="shared" si="1"/>
        <v>-0.5</v>
      </c>
      <c r="H45" s="14" t="str">
        <f t="shared" si="1"/>
        <v>-</v>
      </c>
    </row>
    <row r="46" spans="2:8" ht="20.100000000000001" customHeight="1" thickBot="1" x14ac:dyDescent="0.25">
      <c r="B46" s="6" t="s">
        <v>14</v>
      </c>
      <c r="C46" s="14">
        <f t="shared" si="1"/>
        <v>1.5</v>
      </c>
      <c r="D46" s="14">
        <f t="shared" si="1"/>
        <v>3</v>
      </c>
      <c r="E46" s="14">
        <f t="shared" si="1"/>
        <v>0</v>
      </c>
      <c r="F46" s="14">
        <f t="shared" si="1"/>
        <v>1</v>
      </c>
      <c r="G46" s="14">
        <f t="shared" si="1"/>
        <v>1</v>
      </c>
      <c r="H46" s="14" t="str">
        <f t="shared" si="1"/>
        <v>-</v>
      </c>
    </row>
    <row r="47" spans="2:8" ht="20.100000000000001" customHeight="1" thickBot="1" x14ac:dyDescent="0.25">
      <c r="B47" s="6" t="s">
        <v>15</v>
      </c>
      <c r="C47" s="14">
        <f t="shared" si="1"/>
        <v>-0.8</v>
      </c>
      <c r="D47" s="14">
        <f t="shared" si="1"/>
        <v>-0.8</v>
      </c>
      <c r="E47" s="14" t="str">
        <f t="shared" si="1"/>
        <v>-</v>
      </c>
      <c r="F47" s="14" t="str">
        <f t="shared" si="1"/>
        <v>-</v>
      </c>
      <c r="G47" s="14" t="str">
        <f t="shared" si="1"/>
        <v>-</v>
      </c>
      <c r="H47" s="14" t="str">
        <f t="shared" si="1"/>
        <v>-</v>
      </c>
    </row>
    <row r="48" spans="2:8" ht="20.100000000000001" customHeight="1" thickBot="1" x14ac:dyDescent="0.25">
      <c r="B48" s="6" t="s">
        <v>16</v>
      </c>
      <c r="C48" s="14">
        <f t="shared" si="1"/>
        <v>-0.25</v>
      </c>
      <c r="D48" s="14">
        <f t="shared" si="1"/>
        <v>0</v>
      </c>
      <c r="E48" s="14" t="str">
        <f t="shared" si="1"/>
        <v>-</v>
      </c>
      <c r="F48" s="14" t="str">
        <f t="shared" si="1"/>
        <v>-</v>
      </c>
      <c r="G48" s="14" t="str">
        <f t="shared" si="1"/>
        <v>-</v>
      </c>
      <c r="H48" s="14" t="str">
        <f t="shared" si="1"/>
        <v>-</v>
      </c>
    </row>
    <row r="49" spans="2:8" ht="20.100000000000001" customHeight="1" thickBot="1" x14ac:dyDescent="0.25">
      <c r="B49" s="7" t="s">
        <v>17</v>
      </c>
      <c r="C49" s="14">
        <f t="shared" si="1"/>
        <v>0.33333333333333331</v>
      </c>
      <c r="D49" s="14">
        <f t="shared" si="1"/>
        <v>0</v>
      </c>
      <c r="E49" s="14">
        <f t="shared" si="1"/>
        <v>1</v>
      </c>
      <c r="F49" s="14" t="str">
        <f t="shared" si="1"/>
        <v>-</v>
      </c>
      <c r="G49" s="14" t="str">
        <f t="shared" si="1"/>
        <v>-</v>
      </c>
      <c r="H49" s="14" t="str">
        <f t="shared" si="1"/>
        <v>-</v>
      </c>
    </row>
    <row r="50" spans="2:8" ht="20.100000000000001" customHeight="1" thickBot="1" x14ac:dyDescent="0.25">
      <c r="B50" s="8" t="s">
        <v>18</v>
      </c>
      <c r="C50" s="14" t="str">
        <f t="shared" ref="C50:H51" si="2">IF(C27=0,"-",IF(I27=0,"-",(I27-C27)/C27))</f>
        <v>-</v>
      </c>
      <c r="D50" s="14" t="str">
        <f t="shared" si="2"/>
        <v>-</v>
      </c>
      <c r="E50" s="14" t="str">
        <f t="shared" si="2"/>
        <v>-</v>
      </c>
      <c r="F50" s="14" t="str">
        <f t="shared" si="2"/>
        <v>-</v>
      </c>
      <c r="G50" s="14" t="str">
        <f t="shared" si="2"/>
        <v>-</v>
      </c>
      <c r="H50" s="14" t="str">
        <f t="shared" si="2"/>
        <v>-</v>
      </c>
    </row>
    <row r="51" spans="2:8" ht="20.100000000000001" customHeight="1" thickBot="1" x14ac:dyDescent="0.25">
      <c r="B51" s="9" t="s">
        <v>19</v>
      </c>
      <c r="C51" s="15">
        <f t="shared" si="2"/>
        <v>-2.5000000000000001E-2</v>
      </c>
      <c r="D51" s="15">
        <f t="shared" si="2"/>
        <v>-7.575757575757576E-2</v>
      </c>
      <c r="E51" s="15">
        <f t="shared" si="2"/>
        <v>0.21428571428571427</v>
      </c>
      <c r="F51" s="15">
        <f t="shared" si="2"/>
        <v>-0.1</v>
      </c>
      <c r="G51" s="15">
        <f t="shared" si="2"/>
        <v>-0.1111111111111111</v>
      </c>
      <c r="H51" s="15">
        <f t="shared" si="2"/>
        <v>0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2024-04-15T13:49:53Z</dcterms:modified>
</cp:coreProperties>
</file>